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80" windowWidth="15075" windowHeight="5310" firstSheet="1" activeTab="1"/>
  </bookViews>
  <sheets>
    <sheet name="总览" sheetId="1" r:id="rId1"/>
    <sheet name="指标1国家级项目" sheetId="2" r:id="rId2"/>
    <sheet name="指标2论文" sheetId="3" r:id="rId3"/>
    <sheet name="指标3专利" sheetId="4" r:id="rId4"/>
    <sheet name="指标4到款" sheetId="5" r:id="rId5"/>
    <sheet name="指标5省部级项目" sheetId="6" r:id="rId6"/>
    <sheet name="其他奖励业绩点" sheetId="9" r:id="rId7"/>
    <sheet name="实际完成业绩点" sheetId="10" r:id="rId8"/>
    <sheet name="总业绩点&amp;完成率" sheetId="8" r:id="rId9"/>
    <sheet name="Sheet1" sheetId="11" r:id="rId10"/>
  </sheets>
  <calcPr calcId="124519"/>
</workbook>
</file>

<file path=xl/calcChain.xml><?xml version="1.0" encoding="utf-8"?>
<calcChain xmlns="http://schemas.openxmlformats.org/spreadsheetml/2006/main">
  <c r="F12" i="5"/>
  <c r="G12" s="1"/>
  <c r="G11"/>
  <c r="F11"/>
  <c r="F10"/>
  <c r="G10" s="1"/>
  <c r="G9"/>
  <c r="F9"/>
  <c r="F8"/>
  <c r="G8" s="1"/>
  <c r="G7"/>
  <c r="F7"/>
  <c r="F6"/>
  <c r="G6" s="1"/>
  <c r="G5"/>
  <c r="F5"/>
  <c r="F4"/>
  <c r="G4" s="1"/>
  <c r="G3"/>
  <c r="F3"/>
  <c r="I10" i="4"/>
  <c r="F10"/>
  <c r="D10"/>
  <c r="G10" s="1"/>
  <c r="I9"/>
  <c r="F9"/>
  <c r="D9"/>
  <c r="G9" s="1"/>
  <c r="I6"/>
  <c r="F6"/>
  <c r="D6"/>
  <c r="G6" s="1"/>
  <c r="I4"/>
  <c r="F4"/>
  <c r="D4"/>
  <c r="G4" s="1"/>
  <c r="F12" i="3" l="1"/>
  <c r="D12"/>
  <c r="F4"/>
  <c r="F5"/>
  <c r="F6"/>
  <c r="F7"/>
  <c r="F8"/>
  <c r="F9"/>
  <c r="F10"/>
  <c r="F11"/>
  <c r="F3"/>
  <c r="D4"/>
  <c r="D5"/>
  <c r="D6"/>
  <c r="D7"/>
  <c r="D8"/>
  <c r="D9"/>
  <c r="D10"/>
  <c r="D11"/>
  <c r="D3"/>
  <c r="F4" i="6"/>
  <c r="F5"/>
  <c r="F6"/>
  <c r="F7"/>
  <c r="F8"/>
  <c r="F9"/>
  <c r="F10"/>
  <c r="F11"/>
  <c r="F3"/>
  <c r="D4"/>
  <c r="D5"/>
  <c r="D6"/>
  <c r="D7"/>
  <c r="D8"/>
  <c r="D9"/>
  <c r="D10"/>
  <c r="D11"/>
  <c r="D3"/>
  <c r="F4" i="2"/>
  <c r="F5"/>
  <c r="F6"/>
  <c r="F7"/>
  <c r="F8"/>
  <c r="F9"/>
  <c r="F10"/>
  <c r="F11"/>
  <c r="F3"/>
  <c r="D4"/>
  <c r="D5"/>
  <c r="D6"/>
  <c r="D7"/>
  <c r="D8"/>
  <c r="D9"/>
  <c r="D10"/>
  <c r="D11"/>
  <c r="D3"/>
</calcChain>
</file>

<file path=xl/comments1.xml><?xml version="1.0" encoding="utf-8"?>
<comments xmlns="http://schemas.openxmlformats.org/spreadsheetml/2006/main">
  <authors>
    <author>王灵恒</author>
    <author>Sky123.Org</author>
    <author>王真慧</author>
  </authors>
  <commentList>
    <comment ref="H3" authorId="0">
      <text>
        <r>
          <rPr>
            <b/>
            <sz val="9"/>
            <color indexed="81"/>
            <rFont val="宋体"/>
            <family val="3"/>
            <charset val="134"/>
          </rPr>
          <t>5.9+5+10+10+10</t>
        </r>
      </text>
    </comment>
    <comment ref="H4" authorId="1">
      <text>
        <r>
          <rPr>
            <b/>
            <sz val="9"/>
            <color indexed="81"/>
            <rFont val="Tahoma"/>
            <family val="2"/>
          </rPr>
          <t>20+22+30+20+52+20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" authorId="1">
      <text>
        <r>
          <rPr>
            <b/>
            <sz val="9"/>
            <color indexed="81"/>
            <rFont val="Tahoma"/>
            <family val="2"/>
          </rPr>
          <t>5+6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6" authorId="2">
      <text>
        <r>
          <rPr>
            <b/>
            <sz val="9"/>
            <color indexed="81"/>
            <rFont val="Tahoma"/>
            <family val="2"/>
          </rPr>
          <t>51+22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7" authorId="1">
      <text>
        <r>
          <rPr>
            <b/>
            <sz val="9"/>
            <color indexed="81"/>
            <rFont val="Tahoma"/>
            <family val="2"/>
          </rPr>
          <t>5+5.8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8" authorId="1">
      <text>
        <r>
          <rPr>
            <b/>
            <sz val="9"/>
            <color indexed="81"/>
            <rFont val="宋体"/>
            <family val="3"/>
            <charset val="134"/>
          </rPr>
          <t>25+60+44.525+26.715</t>
        </r>
      </text>
    </comment>
    <comment ref="H9" authorId="1">
      <text>
        <r>
          <rPr>
            <b/>
            <sz val="9"/>
            <color indexed="81"/>
            <rFont val="宋体"/>
            <family val="3"/>
            <charset val="134"/>
          </rPr>
          <t>80+20+40+40+20+40+20+50</t>
        </r>
      </text>
    </comment>
    <comment ref="H10" authorId="1">
      <text>
        <r>
          <rPr>
            <b/>
            <sz val="9"/>
            <color indexed="81"/>
            <rFont val="Tahoma"/>
            <family val="2"/>
          </rPr>
          <t>15+10+20+10.8+32.3+12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" authorId="1">
      <text>
        <r>
          <rPr>
            <b/>
            <sz val="9"/>
            <color indexed="81"/>
            <rFont val="宋体"/>
            <family val="3"/>
            <charset val="134"/>
          </rPr>
          <t>5+60+18+10+6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2" authorId="1">
      <text>
        <r>
          <rPr>
            <b/>
            <sz val="9"/>
            <color indexed="81"/>
            <rFont val="Tahoma"/>
            <family val="2"/>
          </rPr>
          <t>26.6+35+7.225+35+7+60+25+31.91</t>
        </r>
      </text>
    </comment>
  </commentList>
</comments>
</file>

<file path=xl/comments2.xml><?xml version="1.0" encoding="utf-8"?>
<comments xmlns="http://schemas.openxmlformats.org/spreadsheetml/2006/main">
  <authors>
    <author>王灵恒</author>
  </authors>
  <commentList>
    <comment ref="H3" authorId="0">
      <text>
        <r>
          <rPr>
            <b/>
            <sz val="9"/>
            <color indexed="81"/>
            <rFont val="宋体"/>
            <family val="3"/>
            <charset val="134"/>
          </rPr>
          <t>王灵恒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徐小华，绍兴市哲学社会科学优秀成果三等奖</t>
        </r>
      </text>
    </comment>
    <comment ref="J3" authorId="0">
      <text>
        <r>
          <rPr>
            <b/>
            <sz val="9"/>
            <color indexed="81"/>
            <rFont val="宋体"/>
            <family val="3"/>
            <charset val="134"/>
          </rPr>
          <t>王灵恒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申报“浙江省新型高校智库”——区域创新发展研究中心</t>
        </r>
      </text>
    </comment>
    <comment ref="J9" authorId="0">
      <text>
        <r>
          <rPr>
            <b/>
            <sz val="9"/>
            <color indexed="81"/>
            <rFont val="宋体"/>
            <family val="3"/>
            <charset val="134"/>
          </rPr>
          <t>王灵恒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申报</t>
        </r>
        <r>
          <rPr>
            <sz val="9"/>
            <color indexed="81"/>
            <rFont val="Tahoma"/>
            <family val="2"/>
          </rPr>
          <t>“</t>
        </r>
        <r>
          <rPr>
            <sz val="9"/>
            <color indexed="81"/>
            <rFont val="宋体"/>
            <family val="3"/>
            <charset val="134"/>
          </rPr>
          <t>浙江省国际科技合作基地</t>
        </r>
        <r>
          <rPr>
            <sz val="9"/>
            <color indexed="81"/>
            <rFont val="Tahoma"/>
            <family val="2"/>
          </rPr>
          <t>”——</t>
        </r>
        <r>
          <rPr>
            <sz val="9"/>
            <color indexed="81"/>
            <rFont val="宋体"/>
            <family val="3"/>
            <charset val="134"/>
          </rPr>
          <t>时尚纺织产品创新设计国际合作基地</t>
        </r>
      </text>
    </comment>
    <comment ref="H11" authorId="0">
      <text>
        <r>
          <rPr>
            <b/>
            <sz val="9"/>
            <color indexed="81"/>
            <rFont val="宋体"/>
            <family val="3"/>
            <charset val="134"/>
          </rPr>
          <t>王灵恒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梁雪松，绍兴市哲学社会科学优秀成果三等奖</t>
        </r>
      </text>
    </comment>
  </commentList>
</comments>
</file>

<file path=xl/sharedStrings.xml><?xml version="1.0" encoding="utf-8"?>
<sst xmlns="http://schemas.openxmlformats.org/spreadsheetml/2006/main" count="411" uniqueCount="138">
  <si>
    <t>指标</t>
  </si>
  <si>
    <t>完成率</t>
  </si>
  <si>
    <t>商学院</t>
  </si>
  <si>
    <t>信息学院</t>
  </si>
  <si>
    <t>人文学院</t>
  </si>
  <si>
    <t>机械学院</t>
  </si>
  <si>
    <t>外语学院</t>
  </si>
  <si>
    <t>建筑学院</t>
  </si>
  <si>
    <t>设计学院</t>
  </si>
  <si>
    <t>理学院</t>
  </si>
  <si>
    <t>中旅学院</t>
  </si>
  <si>
    <t>48/6</t>
  </si>
  <si>
    <t>0</t>
  </si>
  <si>
    <t>40/5</t>
  </si>
  <si>
    <t>30/3</t>
  </si>
  <si>
    <t>20/2</t>
  </si>
  <si>
    <t>指标</t>
    <phoneticPr fontId="2" type="noConversion"/>
  </si>
  <si>
    <t>完成业绩点</t>
    <phoneticPr fontId="2" type="noConversion"/>
  </si>
  <si>
    <t xml:space="preserve">         项目
 学院</t>
    <phoneticPr fontId="3" type="noConversion"/>
  </si>
  <si>
    <t>立项量</t>
    <phoneticPr fontId="2" type="noConversion"/>
  </si>
  <si>
    <t>完成率</t>
    <phoneticPr fontId="2" type="noConversion"/>
  </si>
  <si>
    <t>56/7</t>
  </si>
  <si>
    <t>40/4</t>
  </si>
  <si>
    <t>指标2
期刊论文（SCI、EI 、CPCI-S、CSSCI、A类、A&amp;HCI）、咨询报告8/篇，专著8/部，作品参展8/项、B类论文1.5/篇</t>
    <phoneticPr fontId="3" type="noConversion"/>
  </si>
  <si>
    <t>指标3
授权发明专利8/项、实用新型1.5/项</t>
    <phoneticPr fontId="3" type="noConversion"/>
  </si>
  <si>
    <t>发明业绩点</t>
    <phoneticPr fontId="2" type="noConversion"/>
  </si>
  <si>
    <t>实用业绩点</t>
    <phoneticPr fontId="2" type="noConversion"/>
  </si>
  <si>
    <t>指标1
国家级项目（30/立项）</t>
    <phoneticPr fontId="2" type="noConversion"/>
  </si>
  <si>
    <t>业绩点</t>
    <phoneticPr fontId="2" type="noConversion"/>
  </si>
  <si>
    <t>申报国家级未立项量</t>
    <phoneticPr fontId="2" type="noConversion"/>
  </si>
  <si>
    <t>发明授权量</t>
    <phoneticPr fontId="2" type="noConversion"/>
  </si>
  <si>
    <t>实用授权量</t>
    <phoneticPr fontId="2" type="noConversion"/>
  </si>
  <si>
    <t>奖励业绩点</t>
    <phoneticPr fontId="2" type="noConversion"/>
  </si>
  <si>
    <t>发明专利申请量</t>
    <phoneticPr fontId="2" type="noConversion"/>
  </si>
  <si>
    <t>奖励业绩点</t>
    <phoneticPr fontId="2" type="noConversion"/>
  </si>
  <si>
    <t>新增硕士研究生</t>
    <phoneticPr fontId="2" type="noConversion"/>
  </si>
  <si>
    <t>新增硕导</t>
    <phoneticPr fontId="2" type="noConversion"/>
  </si>
  <si>
    <t>理工类20万以上/经管文法类5万以上横向</t>
    <phoneticPr fontId="2" type="noConversion"/>
  </si>
  <si>
    <t>申报省部级及以上科研平台、成果奖励和硕士学位点获推荐</t>
    <phoneticPr fontId="2" type="noConversion"/>
  </si>
  <si>
    <t>通过地方研究院进入的非校内人员或单位横向经费</t>
    <phoneticPr fontId="2" type="noConversion"/>
  </si>
  <si>
    <t>总奖励业绩点</t>
    <phoneticPr fontId="2" type="noConversion"/>
  </si>
  <si>
    <t>指标1总业绩点</t>
    <phoneticPr fontId="2" type="noConversion"/>
  </si>
  <si>
    <t>总到款</t>
    <phoneticPr fontId="2" type="noConversion"/>
  </si>
  <si>
    <t>申报省部级未立项量</t>
    <phoneticPr fontId="2" type="noConversion"/>
  </si>
  <si>
    <t>指标5总业绩点</t>
    <phoneticPr fontId="2" type="noConversion"/>
  </si>
  <si>
    <t>8分的完成量</t>
    <phoneticPr fontId="2" type="noConversion"/>
  </si>
  <si>
    <t>1.5分的B类完成量</t>
    <phoneticPr fontId="2" type="noConversion"/>
  </si>
  <si>
    <t>指标1
国家级项目（30分/立项）</t>
    <phoneticPr fontId="2" type="noConversion"/>
  </si>
  <si>
    <t>指标4
科研到款数 0.3分/万元</t>
    <phoneticPr fontId="3" type="noConversion"/>
  </si>
  <si>
    <t>指标1</t>
    <phoneticPr fontId="2" type="noConversion"/>
  </si>
  <si>
    <t>指标2</t>
    <phoneticPr fontId="2" type="noConversion"/>
  </si>
  <si>
    <t>指标3</t>
    <phoneticPr fontId="2" type="noConversion"/>
  </si>
  <si>
    <t>指标4</t>
    <phoneticPr fontId="2" type="noConversion"/>
  </si>
  <si>
    <t>指标5</t>
    <phoneticPr fontId="2" type="noConversion"/>
  </si>
  <si>
    <t>其他奖励业绩点</t>
    <phoneticPr fontId="2" type="noConversion"/>
  </si>
  <si>
    <t>总业绩点</t>
    <phoneticPr fontId="2" type="noConversion"/>
  </si>
  <si>
    <t>奖励业绩点：</t>
    <phoneticPr fontId="2" type="noConversion"/>
  </si>
  <si>
    <t>奖励业绩点：</t>
    <phoneticPr fontId="2" type="noConversion"/>
  </si>
  <si>
    <t>申报发明专利，按该项成功申报业绩点的10%计入相关二级学院该项指标考核业绩点</t>
    <phoneticPr fontId="2" type="noConversion"/>
  </si>
  <si>
    <t>二级学院聘期科研目标责任考核按各自业绩点要求考核。标志性科研指标完成率计算办法如下：
二级学院指标完成率＝（单项指标完成绩点之和－单项指标完成超量绩点之和*0.4）/二级学院需完成总绩点</t>
    <phoneticPr fontId="2" type="noConversion"/>
  </si>
  <si>
    <t>指标3总业绩点</t>
    <phoneticPr fontId="2" type="noConversion"/>
  </si>
  <si>
    <t>指标2总业绩点</t>
    <phoneticPr fontId="2" type="noConversion"/>
  </si>
  <si>
    <t>其他奖励业绩点</t>
    <phoneticPr fontId="2" type="noConversion"/>
  </si>
  <si>
    <t>指标5 
省部级项目（10分/立项）</t>
    <phoneticPr fontId="2" type="noConversion"/>
  </si>
  <si>
    <t xml:space="preserve">       项目
 学院</t>
    <phoneticPr fontId="3" type="noConversion"/>
  </si>
  <si>
    <t>机关</t>
    <phoneticPr fontId="2" type="noConversion"/>
  </si>
  <si>
    <r>
      <rPr>
        <sz val="11"/>
        <rFont val="宋体"/>
        <family val="3"/>
        <charset val="134"/>
      </rPr>
      <t>无</t>
    </r>
    <r>
      <rPr>
        <sz val="11"/>
        <rFont val="宋体"/>
        <family val="3"/>
        <charset val="134"/>
      </rPr>
      <t>指标</t>
    </r>
    <phoneticPr fontId="2" type="noConversion"/>
  </si>
  <si>
    <t>无指标</t>
    <phoneticPr fontId="2" type="noConversion"/>
  </si>
  <si>
    <t>总业绩点（含奖励业绩点）</t>
    <phoneticPr fontId="2" type="noConversion"/>
  </si>
  <si>
    <t>机关及其他</t>
    <phoneticPr fontId="2" type="noConversion"/>
  </si>
  <si>
    <t>奖励业绩点</t>
    <phoneticPr fontId="2" type="noConversion"/>
  </si>
  <si>
    <t>30/1</t>
  </si>
  <si>
    <t>/</t>
    <phoneticPr fontId="2" type="noConversion"/>
  </si>
  <si>
    <t>80/10</t>
  </si>
  <si>
    <t>33/1</t>
  </si>
  <si>
    <t>64/8</t>
  </si>
  <si>
    <t>20/0.5</t>
  </si>
  <si>
    <t>55/7</t>
  </si>
  <si>
    <t>74/9</t>
  </si>
  <si>
    <t>8/0.25</t>
  </si>
  <si>
    <t>34/4</t>
  </si>
  <si>
    <t>16/0.5</t>
  </si>
  <si>
    <t>42/5</t>
  </si>
  <si>
    <t>17/2</t>
  </si>
  <si>
    <t>指标4
科研到款数0.3/万元</t>
    <phoneticPr fontId="3" type="noConversion"/>
  </si>
  <si>
    <t>指标5
省部级项目10/立项</t>
    <phoneticPr fontId="3" type="noConversion"/>
  </si>
  <si>
    <t>总业绩点</t>
    <phoneticPr fontId="3" type="noConversion"/>
  </si>
  <si>
    <t>完成业绩点</t>
    <phoneticPr fontId="2" type="noConversion"/>
  </si>
  <si>
    <t>完成率</t>
    <phoneticPr fontId="2" type="noConversion"/>
  </si>
  <si>
    <t>指标</t>
    <phoneticPr fontId="2" type="noConversion"/>
  </si>
  <si>
    <t>75/250</t>
  </si>
  <si>
    <t>50/5</t>
  </si>
  <si>
    <t>119/395</t>
  </si>
  <si>
    <t>25/83</t>
  </si>
  <si>
    <t>32/3</t>
  </si>
  <si>
    <t>102/340</t>
  </si>
  <si>
    <t>36/118</t>
  </si>
  <si>
    <t>108/360</t>
  </si>
  <si>
    <t>96/320</t>
  </si>
  <si>
    <t>42/138</t>
  </si>
  <si>
    <t>19/63</t>
  </si>
  <si>
    <t>11/1</t>
  </si>
  <si>
    <t>申报奖励业绩点</t>
    <phoneticPr fontId="2" type="noConversion"/>
  </si>
  <si>
    <t>实际完成业绩点</t>
    <phoneticPr fontId="2" type="noConversion"/>
  </si>
  <si>
    <t>专利申请奖励业绩点</t>
    <phoneticPr fontId="2" type="noConversion"/>
  </si>
  <si>
    <t>实际完成业绩点</t>
    <phoneticPr fontId="2" type="noConversion"/>
  </si>
  <si>
    <t>指标3  授权发明专利（8分/件）、实用新型专利（1.5分/件）</t>
    <phoneticPr fontId="2" type="noConversion"/>
  </si>
  <si>
    <t>/</t>
    <phoneticPr fontId="2" type="noConversion"/>
  </si>
  <si>
    <t>机关及其他</t>
    <phoneticPr fontId="2" type="noConversion"/>
  </si>
  <si>
    <t>无指标</t>
    <phoneticPr fontId="2" type="noConversion"/>
  </si>
  <si>
    <t>不含奖励的总业绩点</t>
    <phoneticPr fontId="2" type="noConversion"/>
  </si>
  <si>
    <t>含奖励的总业绩点</t>
    <phoneticPr fontId="2" type="noConversion"/>
  </si>
  <si>
    <t>实际完成总业绩点（不含奖励业绩点）</t>
    <phoneticPr fontId="2" type="noConversion"/>
  </si>
  <si>
    <t>实际完成率</t>
    <phoneticPr fontId="2" type="noConversion"/>
  </si>
  <si>
    <t>含奖励的完成率</t>
    <phoneticPr fontId="2" type="noConversion"/>
  </si>
  <si>
    <t>培训(万)</t>
    <phoneticPr fontId="2" type="noConversion"/>
  </si>
  <si>
    <t>51+22</t>
    <phoneticPr fontId="2" type="noConversion"/>
  </si>
  <si>
    <t>理工类20万以上/经管文法类5万以上横向明细</t>
    <phoneticPr fontId="2" type="noConversion"/>
  </si>
  <si>
    <t>横向(万)</t>
    <phoneticPr fontId="2" type="noConversion"/>
  </si>
  <si>
    <t>纵向(万)</t>
    <phoneticPr fontId="2" type="noConversion"/>
  </si>
  <si>
    <t>2.实际计入业绩点奖励不超过实际所得总分的20%</t>
    <phoneticPr fontId="2" type="noConversion"/>
  </si>
  <si>
    <t>2018年二级学院科研业绩点考核完成情况（截止12.25）</t>
    <phoneticPr fontId="2" type="noConversion"/>
  </si>
  <si>
    <t>申报省部级及以上课题但未获立项，则按该项成功立项业绩点的10%奖励（同一课题既申报国家级，又申报省级项目的就高计算一次）</t>
    <phoneticPr fontId="2" type="noConversion"/>
  </si>
  <si>
    <t>1.工科类横向项目单项累计之江学院到款经费达20万元及以上，经管人文类项目达5万元及以上，到款经费业绩点增加其业绩点的20%作为奖励。</t>
    <phoneticPr fontId="2" type="noConversion"/>
  </si>
  <si>
    <t>1.新增硕士研究生每生奖励1个业绩点，新增硕士生导师每人奖励5个业绩点，均计入总科研业绩点。
2.以之江学院为第一单位获省级及以上科研平台、成果奖励、硕士学位点，则每项按相关二级学院年度考核业绩点的40%计入该院考核总科研业绩点（不作为奖励计算），以之江学院为第二单位获得省级及以上的，计入20个业绩点（不作为奖励计算）；
3.以之江学院为第一单位获市厅级科研平台、成果奖励15个科研业绩点，以之江学院为第二单位获得市厅级的，奖励8个业绩点。
4.以之江学院为第一单位，申报省部级及以上科研平台、成果奖励和硕士学位点获推荐，每项奖励5个业绩点。                              5.通过地方研究院进入之江学院的非校内人员或单位的横向经费，如果该非校内人员或单位与院内某二级学院签有合作协议，横向经费按到款数的5%－20%计入二级学院，具体比例值由地方研究院根据相关学院的贡献度核定，所有计入二级学院的横向到款总额度不超过合计经费的15%。</t>
    <phoneticPr fontId="2" type="noConversion"/>
  </si>
  <si>
    <t>获省级及以上科研平台、成果奖励、硕士学位点</t>
    <phoneticPr fontId="2" type="noConversion"/>
  </si>
  <si>
    <t>获市级科研平台、成果奖励</t>
    <phoneticPr fontId="2" type="noConversion"/>
  </si>
  <si>
    <t>/</t>
    <phoneticPr fontId="2" type="noConversion"/>
  </si>
  <si>
    <t>5+5.9+10+10+10</t>
    <phoneticPr fontId="2" type="noConversion"/>
  </si>
  <si>
    <t>20+22+30+20+52+20</t>
    <phoneticPr fontId="2" type="noConversion"/>
  </si>
  <si>
    <t>5+6</t>
    <phoneticPr fontId="2" type="noConversion"/>
  </si>
  <si>
    <t>5+5.8</t>
    <phoneticPr fontId="2" type="noConversion"/>
  </si>
  <si>
    <t>25+60+44.525+26.715</t>
    <phoneticPr fontId="2" type="noConversion"/>
  </si>
  <si>
    <t>80+20+40+40+20+40+20+50</t>
    <phoneticPr fontId="2" type="noConversion"/>
  </si>
  <si>
    <t>15+10+20+10.8+32.3+12</t>
    <phoneticPr fontId="2" type="noConversion"/>
  </si>
  <si>
    <t>5+60+18+10+6</t>
    <phoneticPr fontId="2" type="noConversion"/>
  </si>
  <si>
    <t>26.6+35+7.225+35+7+60+25+31.91</t>
    <phoneticPr fontId="2" type="noConversion"/>
  </si>
  <si>
    <t>指标2
期刊论文（SCI、EI 、CPCI-S、CSSCI、A类、A&amp;HCI）8分/篇、咨询报告8分/篇，专著8分/部，作品参展8分/项、B类论文1.5分/篇</t>
    <phoneticPr fontId="3" type="noConversion"/>
  </si>
</sst>
</file>

<file path=xl/styles.xml><?xml version="1.0" encoding="utf-8"?>
<styleSheet xmlns="http://schemas.openxmlformats.org/spreadsheetml/2006/main">
  <fonts count="25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Times New Roman"/>
      <family val="1"/>
    </font>
    <font>
      <sz val="12"/>
      <name val="宋体"/>
      <family val="2"/>
      <charset val="134"/>
      <scheme val="minor"/>
    </font>
    <font>
      <sz val="10"/>
      <name val="宋体"/>
      <family val="3"/>
      <charset val="134"/>
    </font>
    <font>
      <sz val="12"/>
      <color rgb="FFFF0000"/>
      <name val="宋体"/>
      <family val="2"/>
      <charset val="134"/>
      <scheme val="minor"/>
    </font>
    <font>
      <b/>
      <sz val="9"/>
      <color indexed="81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b/>
      <sz val="10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sz val="11"/>
      <color theme="1"/>
      <name val="Times New Roman"/>
      <family val="1"/>
    </font>
    <font>
      <sz val="11"/>
      <name val="宋体"/>
      <family val="3"/>
      <charset val="134"/>
    </font>
    <font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" fillId="3" borderId="3" xfId="0" applyFont="1" applyFill="1" applyBorder="1" applyAlignment="1">
      <alignment horizontal="center" vertical="center"/>
    </xf>
    <xf numFmtId="0" fontId="8" fillId="3" borderId="3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vertical="center" wrapText="1"/>
    </xf>
    <xf numFmtId="0" fontId="8" fillId="5" borderId="3" xfId="0" applyNumberFormat="1" applyFont="1" applyFill="1" applyBorder="1" applyAlignment="1">
      <alignment horizontal="center" vertical="center" wrapText="1"/>
    </xf>
    <xf numFmtId="0" fontId="7" fillId="5" borderId="0" xfId="0" applyFont="1" applyFill="1">
      <alignment vertical="center"/>
    </xf>
    <xf numFmtId="0" fontId="1" fillId="0" borderId="1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9" fillId="0" borderId="3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6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1" fillId="6" borderId="3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8" fillId="6" borderId="0" xfId="0" applyNumberFormat="1" applyFont="1" applyFill="1" applyBorder="1" applyAlignment="1">
      <alignment horizontal="center" vertical="center" wrapText="1"/>
    </xf>
    <xf numFmtId="0" fontId="9" fillId="6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>
      <alignment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7" fillId="5" borderId="0" xfId="0" applyFont="1" applyFill="1" applyBorder="1">
      <alignment vertical="center"/>
    </xf>
    <xf numFmtId="10" fontId="9" fillId="0" borderId="0" xfId="0" applyNumberFormat="1" applyFont="1" applyFill="1">
      <alignment vertical="center"/>
    </xf>
    <xf numFmtId="49" fontId="19" fillId="0" borderId="3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vertical="center" shrinkToFit="1"/>
    </xf>
    <xf numFmtId="49" fontId="8" fillId="7" borderId="3" xfId="0" applyNumberFormat="1" applyFont="1" applyFill="1" applyBorder="1" applyAlignment="1">
      <alignment horizontal="center" vertical="center" wrapText="1"/>
    </xf>
    <xf numFmtId="0" fontId="8" fillId="7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10" fontId="8" fillId="7" borderId="3" xfId="0" applyNumberFormat="1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20" fillId="0" borderId="3" xfId="0" applyNumberFormat="1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10" fontId="21" fillId="2" borderId="3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horizontal="center" vertical="center" wrapText="1"/>
    </xf>
    <xf numFmtId="49" fontId="21" fillId="0" borderId="0" xfId="0" applyNumberFormat="1" applyFont="1" applyFill="1" applyAlignment="1">
      <alignment horizontal="center" vertical="center"/>
    </xf>
    <xf numFmtId="0" fontId="21" fillId="0" borderId="0" xfId="0" applyFont="1" applyFill="1">
      <alignment vertical="center"/>
    </xf>
    <xf numFmtId="0" fontId="19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20" fillId="6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zoomScale="96" zoomScaleNormal="96" workbookViewId="0">
      <selection activeCell="M4" sqref="M4"/>
    </sheetView>
  </sheetViews>
  <sheetFormatPr defaultColWidth="9" defaultRowHeight="13.5"/>
  <cols>
    <col min="1" max="1" width="14.875" style="6" customWidth="1"/>
    <col min="2" max="2" width="11.125" style="6" customWidth="1"/>
    <col min="3" max="3" width="11.75" style="6" customWidth="1"/>
    <col min="4" max="4" width="12.875" style="6" customWidth="1"/>
    <col min="5" max="5" width="10.875" style="6" customWidth="1"/>
    <col min="6" max="6" width="11.75" style="6" customWidth="1"/>
    <col min="7" max="7" width="11.625" style="6" customWidth="1"/>
    <col min="8" max="8" width="11" style="6" customWidth="1"/>
    <col min="9" max="9" width="14.375" style="6" customWidth="1"/>
    <col min="10" max="10" width="15.5" style="6" customWidth="1"/>
    <col min="11" max="16384" width="9" style="6"/>
  </cols>
  <sheetData>
    <row r="1" spans="1:13" ht="39" customHeight="1">
      <c r="A1" s="83" t="s">
        <v>121</v>
      </c>
      <c r="B1" s="83"/>
      <c r="C1" s="83"/>
      <c r="D1" s="83"/>
      <c r="E1" s="83"/>
      <c r="F1" s="83"/>
      <c r="G1" s="83"/>
      <c r="H1" s="83"/>
      <c r="I1" s="83"/>
      <c r="J1" s="83"/>
    </row>
    <row r="2" spans="1:13" s="7" customFormat="1" ht="66" customHeight="1">
      <c r="A2" s="88" t="s">
        <v>18</v>
      </c>
      <c r="B2" s="96" t="s">
        <v>27</v>
      </c>
      <c r="C2" s="97"/>
      <c r="D2" s="98"/>
      <c r="E2" s="90" t="s">
        <v>23</v>
      </c>
      <c r="F2" s="91"/>
      <c r="G2" s="92"/>
      <c r="H2" s="93" t="s">
        <v>24</v>
      </c>
      <c r="I2" s="93"/>
      <c r="J2" s="93"/>
    </row>
    <row r="3" spans="1:13" ht="25.5" customHeight="1">
      <c r="A3" s="89"/>
      <c r="B3" s="11" t="s">
        <v>0</v>
      </c>
      <c r="C3" s="11" t="s">
        <v>17</v>
      </c>
      <c r="D3" s="11" t="s">
        <v>20</v>
      </c>
      <c r="E3" s="27" t="s">
        <v>0</v>
      </c>
      <c r="F3" s="27" t="s">
        <v>17</v>
      </c>
      <c r="G3" s="27" t="s">
        <v>1</v>
      </c>
      <c r="H3" s="11" t="s">
        <v>0</v>
      </c>
      <c r="I3" s="11" t="s">
        <v>17</v>
      </c>
      <c r="J3" s="11" t="s">
        <v>1</v>
      </c>
    </row>
    <row r="4" spans="1:13" ht="15">
      <c r="A4" s="26" t="s">
        <v>2</v>
      </c>
      <c r="B4" s="54" t="s">
        <v>71</v>
      </c>
      <c r="C4" s="54"/>
      <c r="D4" s="55" t="s">
        <v>72</v>
      </c>
      <c r="E4" s="14" t="s">
        <v>73</v>
      </c>
      <c r="F4" s="66"/>
      <c r="G4" s="12" t="s">
        <v>72</v>
      </c>
      <c r="H4" s="54" t="s">
        <v>12</v>
      </c>
      <c r="I4" s="67"/>
      <c r="J4" s="55" t="s">
        <v>72</v>
      </c>
    </row>
    <row r="5" spans="1:13" ht="15">
      <c r="A5" s="26" t="s">
        <v>3</v>
      </c>
      <c r="B5" s="54" t="s">
        <v>74</v>
      </c>
      <c r="C5" s="54"/>
      <c r="D5" s="55" t="s">
        <v>72</v>
      </c>
      <c r="E5" s="14" t="s">
        <v>75</v>
      </c>
      <c r="F5" s="66"/>
      <c r="G5" s="12" t="s">
        <v>72</v>
      </c>
      <c r="H5" s="54" t="s">
        <v>75</v>
      </c>
      <c r="I5" s="67"/>
      <c r="J5" s="55" t="s">
        <v>72</v>
      </c>
    </row>
    <row r="6" spans="1:13" ht="15">
      <c r="A6" s="26" t="s">
        <v>4</v>
      </c>
      <c r="B6" s="54" t="s">
        <v>76</v>
      </c>
      <c r="C6" s="54"/>
      <c r="D6" s="55" t="s">
        <v>72</v>
      </c>
      <c r="E6" s="14" t="s">
        <v>21</v>
      </c>
      <c r="F6" s="66"/>
      <c r="G6" s="12" t="s">
        <v>72</v>
      </c>
      <c r="H6" s="54" t="s">
        <v>12</v>
      </c>
      <c r="I6" s="67"/>
      <c r="J6" s="55" t="s">
        <v>72</v>
      </c>
    </row>
    <row r="7" spans="1:13" ht="15">
      <c r="A7" s="26" t="s">
        <v>5</v>
      </c>
      <c r="B7" s="54" t="s">
        <v>76</v>
      </c>
      <c r="C7" s="54"/>
      <c r="D7" s="55" t="s">
        <v>72</v>
      </c>
      <c r="E7" s="14" t="s">
        <v>77</v>
      </c>
      <c r="F7" s="66"/>
      <c r="G7" s="12" t="s">
        <v>72</v>
      </c>
      <c r="H7" s="54" t="s">
        <v>21</v>
      </c>
      <c r="I7" s="67"/>
      <c r="J7" s="55" t="s">
        <v>72</v>
      </c>
    </row>
    <row r="8" spans="1:13" ht="15">
      <c r="A8" s="26" t="s">
        <v>6</v>
      </c>
      <c r="B8" s="54" t="s">
        <v>71</v>
      </c>
      <c r="C8" s="54"/>
      <c r="D8" s="55" t="s">
        <v>72</v>
      </c>
      <c r="E8" s="14" t="s">
        <v>78</v>
      </c>
      <c r="F8" s="66"/>
      <c r="G8" s="12" t="s">
        <v>72</v>
      </c>
      <c r="H8" s="54" t="s">
        <v>12</v>
      </c>
      <c r="I8" s="67"/>
      <c r="J8" s="55" t="s">
        <v>72</v>
      </c>
    </row>
    <row r="9" spans="1:13" ht="15">
      <c r="A9" s="26" t="s">
        <v>7</v>
      </c>
      <c r="B9" s="54" t="s">
        <v>79</v>
      </c>
      <c r="C9" s="54"/>
      <c r="D9" s="55" t="s">
        <v>72</v>
      </c>
      <c r="E9" s="14" t="s">
        <v>80</v>
      </c>
      <c r="F9" s="66"/>
      <c r="G9" s="12" t="s">
        <v>72</v>
      </c>
      <c r="H9" s="54" t="s">
        <v>12</v>
      </c>
      <c r="I9" s="67"/>
      <c r="J9" s="55" t="s">
        <v>72</v>
      </c>
    </row>
    <row r="10" spans="1:13" ht="15">
      <c r="A10" s="26" t="s">
        <v>8</v>
      </c>
      <c r="B10" s="54" t="s">
        <v>81</v>
      </c>
      <c r="C10" s="54"/>
      <c r="D10" s="55" t="s">
        <v>72</v>
      </c>
      <c r="E10" s="14" t="s">
        <v>11</v>
      </c>
      <c r="F10" s="66"/>
      <c r="G10" s="12" t="s">
        <v>72</v>
      </c>
      <c r="H10" s="54" t="s">
        <v>13</v>
      </c>
      <c r="I10" s="67"/>
      <c r="J10" s="55" t="s">
        <v>72</v>
      </c>
    </row>
    <row r="11" spans="1:13" ht="15">
      <c r="A11" s="26" t="s">
        <v>9</v>
      </c>
      <c r="B11" s="54" t="s">
        <v>81</v>
      </c>
      <c r="C11" s="54"/>
      <c r="D11" s="55" t="s">
        <v>72</v>
      </c>
      <c r="E11" s="14" t="s">
        <v>82</v>
      </c>
      <c r="F11" s="66"/>
      <c r="G11" s="12" t="s">
        <v>72</v>
      </c>
      <c r="H11" s="54" t="s">
        <v>12</v>
      </c>
      <c r="I11" s="67"/>
      <c r="J11" s="55" t="s">
        <v>72</v>
      </c>
    </row>
    <row r="12" spans="1:13" ht="15">
      <c r="A12" s="26" t="s">
        <v>10</v>
      </c>
      <c r="B12" s="54" t="s">
        <v>79</v>
      </c>
      <c r="C12" s="54"/>
      <c r="D12" s="55" t="s">
        <v>72</v>
      </c>
      <c r="E12" s="14" t="s">
        <v>83</v>
      </c>
      <c r="F12" s="66"/>
      <c r="G12" s="12" t="s">
        <v>72</v>
      </c>
      <c r="H12" s="54" t="s">
        <v>12</v>
      </c>
      <c r="I12" s="67"/>
      <c r="J12" s="55" t="s">
        <v>72</v>
      </c>
    </row>
    <row r="13" spans="1: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36" customHeight="1">
      <c r="A14" s="94" t="s">
        <v>18</v>
      </c>
      <c r="B14" s="85" t="s">
        <v>84</v>
      </c>
      <c r="C14" s="86"/>
      <c r="D14" s="87"/>
      <c r="E14" s="85" t="s">
        <v>85</v>
      </c>
      <c r="F14" s="86"/>
      <c r="G14" s="87"/>
      <c r="H14" s="85" t="s">
        <v>86</v>
      </c>
      <c r="I14" s="86"/>
      <c r="J14" s="87"/>
      <c r="K14" s="36"/>
      <c r="L14" s="37"/>
      <c r="M14" s="37"/>
    </row>
    <row r="15" spans="1:13" ht="22.5" customHeight="1">
      <c r="A15" s="95"/>
      <c r="B15" s="56" t="s">
        <v>0</v>
      </c>
      <c r="C15" s="56" t="s">
        <v>87</v>
      </c>
      <c r="D15" s="56" t="s">
        <v>88</v>
      </c>
      <c r="E15" s="11" t="s">
        <v>0</v>
      </c>
      <c r="F15" s="11" t="s">
        <v>87</v>
      </c>
      <c r="G15" s="11" t="s">
        <v>1</v>
      </c>
      <c r="H15" s="56" t="s">
        <v>89</v>
      </c>
      <c r="I15" s="56" t="s">
        <v>87</v>
      </c>
      <c r="J15" s="56" t="s">
        <v>1</v>
      </c>
      <c r="K15" s="5"/>
      <c r="L15" s="5"/>
      <c r="M15" s="5"/>
    </row>
    <row r="16" spans="1:13" ht="15" customHeight="1">
      <c r="A16" s="27" t="s">
        <v>2</v>
      </c>
      <c r="B16" s="54" t="s">
        <v>90</v>
      </c>
      <c r="C16" s="67"/>
      <c r="D16" s="55" t="s">
        <v>72</v>
      </c>
      <c r="E16" s="14" t="s">
        <v>91</v>
      </c>
      <c r="F16" s="66"/>
      <c r="G16" s="12" t="s">
        <v>72</v>
      </c>
      <c r="H16" s="55">
        <v>235</v>
      </c>
      <c r="I16" s="67"/>
      <c r="J16" s="57"/>
      <c r="K16" s="5"/>
      <c r="L16" s="5"/>
      <c r="M16" s="4"/>
    </row>
    <row r="17" spans="1:13" ht="15" customHeight="1">
      <c r="A17" s="27" t="s">
        <v>3</v>
      </c>
      <c r="B17" s="54" t="s">
        <v>92</v>
      </c>
      <c r="C17" s="67"/>
      <c r="D17" s="55" t="s">
        <v>72</v>
      </c>
      <c r="E17" s="14" t="s">
        <v>22</v>
      </c>
      <c r="F17" s="66"/>
      <c r="G17" s="12" t="s">
        <v>72</v>
      </c>
      <c r="H17" s="55">
        <v>320</v>
      </c>
      <c r="I17" s="67"/>
      <c r="J17" s="57"/>
      <c r="K17" s="5"/>
      <c r="L17" s="5"/>
      <c r="M17" s="4"/>
    </row>
    <row r="18" spans="1:13" ht="15" customHeight="1">
      <c r="A18" s="27" t="s">
        <v>4</v>
      </c>
      <c r="B18" s="54" t="s">
        <v>93</v>
      </c>
      <c r="C18" s="67"/>
      <c r="D18" s="55" t="s">
        <v>72</v>
      </c>
      <c r="E18" s="14" t="s">
        <v>94</v>
      </c>
      <c r="F18" s="66"/>
      <c r="G18" s="12" t="s">
        <v>72</v>
      </c>
      <c r="H18" s="55">
        <v>130</v>
      </c>
      <c r="I18" s="67"/>
      <c r="J18" s="57"/>
      <c r="K18" s="5"/>
      <c r="L18" s="5"/>
      <c r="M18" s="4"/>
    </row>
    <row r="19" spans="1:13" ht="15" customHeight="1">
      <c r="A19" s="27" t="s">
        <v>5</v>
      </c>
      <c r="B19" s="54" t="s">
        <v>95</v>
      </c>
      <c r="C19" s="67"/>
      <c r="D19" s="55" t="s">
        <v>72</v>
      </c>
      <c r="E19" s="14" t="s">
        <v>14</v>
      </c>
      <c r="F19" s="66"/>
      <c r="G19" s="12" t="s">
        <v>72</v>
      </c>
      <c r="H19" s="55">
        <v>260</v>
      </c>
      <c r="I19" s="67"/>
      <c r="J19" s="57"/>
      <c r="K19" s="5"/>
      <c r="L19" s="5"/>
      <c r="M19" s="4"/>
    </row>
    <row r="20" spans="1:13" ht="15" customHeight="1">
      <c r="A20" s="27" t="s">
        <v>6</v>
      </c>
      <c r="B20" s="54" t="s">
        <v>96</v>
      </c>
      <c r="C20" s="67"/>
      <c r="D20" s="55" t="s">
        <v>72</v>
      </c>
      <c r="E20" s="14" t="s">
        <v>22</v>
      </c>
      <c r="F20" s="66"/>
      <c r="G20" s="12" t="s">
        <v>72</v>
      </c>
      <c r="H20" s="55">
        <v>180</v>
      </c>
      <c r="I20" s="67"/>
      <c r="J20" s="57"/>
      <c r="K20" s="5"/>
      <c r="L20" s="5"/>
      <c r="M20" s="4"/>
    </row>
    <row r="21" spans="1:13" ht="15" customHeight="1">
      <c r="A21" s="27" t="s">
        <v>7</v>
      </c>
      <c r="B21" s="54" t="s">
        <v>97</v>
      </c>
      <c r="C21" s="67"/>
      <c r="D21" s="55" t="s">
        <v>72</v>
      </c>
      <c r="E21" s="14" t="s">
        <v>15</v>
      </c>
      <c r="F21" s="66"/>
      <c r="G21" s="12" t="s">
        <v>72</v>
      </c>
      <c r="H21" s="55">
        <v>170</v>
      </c>
      <c r="I21" s="67"/>
      <c r="J21" s="57"/>
      <c r="K21" s="5"/>
      <c r="L21" s="5"/>
      <c r="M21" s="4"/>
    </row>
    <row r="22" spans="1:13" ht="15" customHeight="1">
      <c r="A22" s="27" t="s">
        <v>8</v>
      </c>
      <c r="B22" s="54" t="s">
        <v>98</v>
      </c>
      <c r="C22" s="67"/>
      <c r="D22" s="55" t="s">
        <v>72</v>
      </c>
      <c r="E22" s="14" t="s">
        <v>14</v>
      </c>
      <c r="F22" s="66"/>
      <c r="G22" s="12" t="s">
        <v>72</v>
      </c>
      <c r="H22" s="55">
        <v>230</v>
      </c>
      <c r="I22" s="67"/>
      <c r="J22" s="57"/>
      <c r="K22" s="5"/>
      <c r="L22" s="5"/>
      <c r="M22" s="4"/>
    </row>
    <row r="23" spans="1:13" ht="15" customHeight="1">
      <c r="A23" s="27" t="s">
        <v>9</v>
      </c>
      <c r="B23" s="54" t="s">
        <v>99</v>
      </c>
      <c r="C23" s="67"/>
      <c r="D23" s="55" t="s">
        <v>72</v>
      </c>
      <c r="E23" s="14" t="s">
        <v>15</v>
      </c>
      <c r="F23" s="66"/>
      <c r="G23" s="12" t="s">
        <v>72</v>
      </c>
      <c r="H23" s="55">
        <v>120</v>
      </c>
      <c r="I23" s="67"/>
      <c r="J23" s="57"/>
      <c r="K23" s="5"/>
      <c r="L23" s="5"/>
      <c r="M23" s="4"/>
    </row>
    <row r="24" spans="1:13" ht="15" customHeight="1">
      <c r="A24" s="27" t="s">
        <v>10</v>
      </c>
      <c r="B24" s="54" t="s">
        <v>100</v>
      </c>
      <c r="C24" s="67"/>
      <c r="D24" s="55" t="s">
        <v>72</v>
      </c>
      <c r="E24" s="14" t="s">
        <v>101</v>
      </c>
      <c r="F24" s="66"/>
      <c r="G24" s="12" t="s">
        <v>72</v>
      </c>
      <c r="H24" s="55">
        <v>55</v>
      </c>
      <c r="I24" s="67"/>
      <c r="J24" s="57"/>
      <c r="K24" s="5"/>
      <c r="L24" s="5"/>
      <c r="M24" s="4"/>
    </row>
    <row r="26" spans="1:13" ht="14.25">
      <c r="A26" s="84"/>
      <c r="B26" s="84"/>
      <c r="C26" s="84"/>
      <c r="D26" s="84"/>
      <c r="E26" s="84"/>
      <c r="F26" s="84"/>
      <c r="G26" s="84"/>
      <c r="H26" s="84"/>
      <c r="I26" s="84"/>
      <c r="J26" s="84"/>
    </row>
  </sheetData>
  <mergeCells count="10">
    <mergeCell ref="A1:J1"/>
    <mergeCell ref="A26:J26"/>
    <mergeCell ref="E14:G14"/>
    <mergeCell ref="A2:A3"/>
    <mergeCell ref="E2:G2"/>
    <mergeCell ref="H2:J2"/>
    <mergeCell ref="A14:A15"/>
    <mergeCell ref="H14:J14"/>
    <mergeCell ref="B2:D2"/>
    <mergeCell ref="B14:D14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activeCell="L6" sqref="L6"/>
    </sheetView>
  </sheetViews>
  <sheetFormatPr defaultColWidth="9" defaultRowHeight="24.95" customHeight="1"/>
  <cols>
    <col min="1" max="1" width="14.875" style="6" customWidth="1"/>
    <col min="2" max="2" width="11" style="6" customWidth="1"/>
    <col min="3" max="3" width="11.625" style="6" customWidth="1"/>
    <col min="4" max="4" width="15.75" style="6" customWidth="1"/>
    <col min="5" max="5" width="22.25" style="6" customWidth="1"/>
    <col min="6" max="6" width="15.75" style="6" customWidth="1"/>
    <col min="7" max="7" width="17.625" style="6" customWidth="1"/>
    <col min="8" max="16384" width="9" style="6"/>
  </cols>
  <sheetData>
    <row r="1" spans="1:7" s="7" customFormat="1" ht="57.75" customHeight="1">
      <c r="A1" s="99" t="s">
        <v>18</v>
      </c>
      <c r="B1" s="101" t="s">
        <v>47</v>
      </c>
      <c r="C1" s="101"/>
      <c r="D1" s="101"/>
      <c r="E1" s="101"/>
      <c r="F1" s="101"/>
      <c r="G1" s="101"/>
    </row>
    <row r="2" spans="1:7" ht="24.95" customHeight="1">
      <c r="A2" s="100"/>
      <c r="B2" s="11" t="s">
        <v>16</v>
      </c>
      <c r="C2" s="17" t="s">
        <v>19</v>
      </c>
      <c r="D2" s="17" t="s">
        <v>103</v>
      </c>
      <c r="E2" s="17" t="s">
        <v>29</v>
      </c>
      <c r="F2" s="17" t="s">
        <v>102</v>
      </c>
      <c r="G2" s="30" t="s">
        <v>41</v>
      </c>
    </row>
    <row r="3" spans="1:7" ht="24.95" customHeight="1">
      <c r="A3" s="3" t="s">
        <v>2</v>
      </c>
      <c r="B3" s="54" t="s">
        <v>71</v>
      </c>
      <c r="C3" s="13">
        <v>1</v>
      </c>
      <c r="D3" s="13">
        <f>C3*30</f>
        <v>30</v>
      </c>
      <c r="E3" s="13">
        <v>6</v>
      </c>
      <c r="F3" s="13">
        <f>E3*30*10%</f>
        <v>18</v>
      </c>
      <c r="G3" s="31"/>
    </row>
    <row r="4" spans="1:7" ht="24.95" customHeight="1">
      <c r="A4" s="3" t="s">
        <v>3</v>
      </c>
      <c r="B4" s="54" t="s">
        <v>74</v>
      </c>
      <c r="C4" s="13">
        <v>0</v>
      </c>
      <c r="D4" s="13">
        <f t="shared" ref="D4:D11" si="0">C4*30</f>
        <v>0</v>
      </c>
      <c r="E4" s="13">
        <v>6</v>
      </c>
      <c r="F4" s="13">
        <f t="shared" ref="F4:F11" si="1">E4*30*10%</f>
        <v>18</v>
      </c>
      <c r="G4" s="31"/>
    </row>
    <row r="5" spans="1:7" ht="24.95" customHeight="1">
      <c r="A5" s="3" t="s">
        <v>4</v>
      </c>
      <c r="B5" s="54" t="s">
        <v>76</v>
      </c>
      <c r="C5" s="13">
        <v>0</v>
      </c>
      <c r="D5" s="13">
        <f t="shared" si="0"/>
        <v>0</v>
      </c>
      <c r="E5" s="13">
        <v>4</v>
      </c>
      <c r="F5" s="13">
        <f t="shared" si="1"/>
        <v>12</v>
      </c>
      <c r="G5" s="31"/>
    </row>
    <row r="6" spans="1:7" ht="24.95" customHeight="1">
      <c r="A6" s="3" t="s">
        <v>5</v>
      </c>
      <c r="B6" s="54" t="s">
        <v>76</v>
      </c>
      <c r="C6" s="13">
        <v>0</v>
      </c>
      <c r="D6" s="13">
        <f t="shared" si="0"/>
        <v>0</v>
      </c>
      <c r="E6" s="13">
        <v>4</v>
      </c>
      <c r="F6" s="13">
        <f t="shared" si="1"/>
        <v>12</v>
      </c>
      <c r="G6" s="31"/>
    </row>
    <row r="7" spans="1:7" ht="24.95" customHeight="1">
      <c r="A7" s="3" t="s">
        <v>6</v>
      </c>
      <c r="B7" s="54" t="s">
        <v>71</v>
      </c>
      <c r="C7" s="13">
        <v>0</v>
      </c>
      <c r="D7" s="13">
        <f t="shared" si="0"/>
        <v>0</v>
      </c>
      <c r="E7" s="13">
        <v>1</v>
      </c>
      <c r="F7" s="13">
        <f t="shared" si="1"/>
        <v>3</v>
      </c>
      <c r="G7" s="31"/>
    </row>
    <row r="8" spans="1:7" ht="24.95" customHeight="1">
      <c r="A8" s="3" t="s">
        <v>7</v>
      </c>
      <c r="B8" s="54" t="s">
        <v>79</v>
      </c>
      <c r="C8" s="13">
        <v>0</v>
      </c>
      <c r="D8" s="13">
        <f t="shared" si="0"/>
        <v>0</v>
      </c>
      <c r="E8" s="13">
        <v>2</v>
      </c>
      <c r="F8" s="13">
        <f t="shared" si="1"/>
        <v>6</v>
      </c>
      <c r="G8" s="31"/>
    </row>
    <row r="9" spans="1:7" ht="24.95" customHeight="1">
      <c r="A9" s="3" t="s">
        <v>8</v>
      </c>
      <c r="B9" s="54" t="s">
        <v>81</v>
      </c>
      <c r="C9" s="13">
        <v>0</v>
      </c>
      <c r="D9" s="13">
        <f t="shared" si="0"/>
        <v>0</v>
      </c>
      <c r="E9" s="13">
        <v>1</v>
      </c>
      <c r="F9" s="13">
        <f t="shared" si="1"/>
        <v>3</v>
      </c>
      <c r="G9" s="31"/>
    </row>
    <row r="10" spans="1:7" ht="24.95" customHeight="1">
      <c r="A10" s="3" t="s">
        <v>9</v>
      </c>
      <c r="B10" s="54" t="s">
        <v>81</v>
      </c>
      <c r="C10" s="13">
        <v>0</v>
      </c>
      <c r="D10" s="13">
        <f t="shared" si="0"/>
        <v>0</v>
      </c>
      <c r="E10" s="13">
        <v>7</v>
      </c>
      <c r="F10" s="13">
        <f t="shared" si="1"/>
        <v>21</v>
      </c>
      <c r="G10" s="31"/>
    </row>
    <row r="11" spans="1:7" ht="24.95" customHeight="1">
      <c r="A11" s="3" t="s">
        <v>10</v>
      </c>
      <c r="B11" s="54" t="s">
        <v>79</v>
      </c>
      <c r="C11" s="13">
        <v>0</v>
      </c>
      <c r="D11" s="13">
        <f t="shared" si="0"/>
        <v>0</v>
      </c>
      <c r="E11" s="13">
        <v>1</v>
      </c>
      <c r="F11" s="13">
        <f t="shared" si="1"/>
        <v>3</v>
      </c>
      <c r="G11" s="31"/>
    </row>
    <row r="12" spans="1:7" ht="24.95" customHeight="1">
      <c r="A12" s="1"/>
      <c r="B12" s="1"/>
      <c r="C12" s="1"/>
      <c r="D12" s="1"/>
      <c r="E12" s="1"/>
      <c r="F12" s="1"/>
    </row>
    <row r="13" spans="1:7" ht="22.5" customHeight="1">
      <c r="A13" s="103" t="s">
        <v>56</v>
      </c>
      <c r="B13" s="103"/>
      <c r="C13" s="103"/>
      <c r="D13" s="103"/>
      <c r="E13" s="103"/>
      <c r="F13" s="103"/>
      <c r="G13" s="103"/>
    </row>
    <row r="14" spans="1:7" s="20" customFormat="1" ht="35.25" customHeight="1">
      <c r="A14" s="102" t="s">
        <v>122</v>
      </c>
      <c r="B14" s="102"/>
      <c r="C14" s="102"/>
      <c r="D14" s="102"/>
      <c r="E14" s="102"/>
      <c r="F14" s="102"/>
      <c r="G14" s="102"/>
    </row>
  </sheetData>
  <mergeCells count="4">
    <mergeCell ref="A1:A2"/>
    <mergeCell ref="B1:G1"/>
    <mergeCell ref="A14:G14"/>
    <mergeCell ref="A13:G1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3"/>
  <sheetViews>
    <sheetView workbookViewId="0">
      <selection activeCell="G3" sqref="G3:G12"/>
    </sheetView>
  </sheetViews>
  <sheetFormatPr defaultColWidth="9" defaultRowHeight="24.95" customHeight="1"/>
  <cols>
    <col min="1" max="1" width="14.875" style="6" customWidth="1"/>
    <col min="2" max="2" width="12.75" style="6" customWidth="1"/>
    <col min="3" max="3" width="15.75" style="6" customWidth="1"/>
    <col min="4" max="4" width="12.25" style="6" customWidth="1"/>
    <col min="5" max="5" width="21" style="6" customWidth="1"/>
    <col min="6" max="6" width="12" style="6" customWidth="1"/>
    <col min="7" max="7" width="20.125" style="6" customWidth="1"/>
    <col min="8" max="16384" width="9" style="6"/>
  </cols>
  <sheetData>
    <row r="1" spans="1:10" s="7" customFormat="1" ht="56.25" customHeight="1">
      <c r="A1" s="99" t="s">
        <v>18</v>
      </c>
      <c r="B1" s="101" t="s">
        <v>137</v>
      </c>
      <c r="C1" s="101"/>
      <c r="D1" s="101"/>
      <c r="E1" s="101"/>
      <c r="F1" s="101"/>
      <c r="G1" s="101"/>
    </row>
    <row r="2" spans="1:10" ht="24.95" customHeight="1">
      <c r="A2" s="100"/>
      <c r="B2" s="11" t="s">
        <v>0</v>
      </c>
      <c r="C2" s="17" t="s">
        <v>45</v>
      </c>
      <c r="D2" s="16" t="s">
        <v>28</v>
      </c>
      <c r="E2" s="17" t="s">
        <v>46</v>
      </c>
      <c r="F2" s="16" t="s">
        <v>28</v>
      </c>
      <c r="G2" s="30" t="s">
        <v>61</v>
      </c>
    </row>
    <row r="3" spans="1:10" ht="24.95" customHeight="1">
      <c r="A3" s="3" t="s">
        <v>2</v>
      </c>
      <c r="B3" s="14" t="s">
        <v>73</v>
      </c>
      <c r="C3" s="8">
        <v>3</v>
      </c>
      <c r="D3" s="13">
        <f>C3*8</f>
        <v>24</v>
      </c>
      <c r="E3" s="13">
        <v>9</v>
      </c>
      <c r="F3" s="13">
        <f>E3*1.5</f>
        <v>13.5</v>
      </c>
      <c r="G3" s="31"/>
    </row>
    <row r="4" spans="1:10" ht="24.95" customHeight="1">
      <c r="A4" s="3" t="s">
        <v>3</v>
      </c>
      <c r="B4" s="14" t="s">
        <v>75</v>
      </c>
      <c r="C4" s="13">
        <v>6</v>
      </c>
      <c r="D4" s="13">
        <f t="shared" ref="D4:D12" si="0">C4*8</f>
        <v>48</v>
      </c>
      <c r="E4" s="13">
        <v>5</v>
      </c>
      <c r="F4" s="13">
        <f t="shared" ref="F4:F11" si="1">E4*1.5</f>
        <v>7.5</v>
      </c>
      <c r="G4" s="31"/>
    </row>
    <row r="5" spans="1:10" ht="24.95" customHeight="1">
      <c r="A5" s="3" t="s">
        <v>4</v>
      </c>
      <c r="B5" s="14" t="s">
        <v>21</v>
      </c>
      <c r="C5" s="13">
        <v>6</v>
      </c>
      <c r="D5" s="13">
        <f t="shared" si="0"/>
        <v>48</v>
      </c>
      <c r="E5" s="13">
        <v>4</v>
      </c>
      <c r="F5" s="13">
        <f t="shared" si="1"/>
        <v>6</v>
      </c>
      <c r="G5" s="31"/>
    </row>
    <row r="6" spans="1:10" ht="24.95" customHeight="1">
      <c r="A6" s="3" t="s">
        <v>5</v>
      </c>
      <c r="B6" s="14" t="s">
        <v>77</v>
      </c>
      <c r="C6" s="13">
        <v>4</v>
      </c>
      <c r="D6" s="13">
        <f t="shared" si="0"/>
        <v>32</v>
      </c>
      <c r="E6" s="13">
        <v>2</v>
      </c>
      <c r="F6" s="13">
        <f t="shared" si="1"/>
        <v>3</v>
      </c>
      <c r="G6" s="31"/>
    </row>
    <row r="7" spans="1:10" ht="24.95" customHeight="1">
      <c r="A7" s="3" t="s">
        <v>6</v>
      </c>
      <c r="B7" s="14" t="s">
        <v>78</v>
      </c>
      <c r="C7" s="13">
        <v>0</v>
      </c>
      <c r="D7" s="13">
        <f t="shared" si="0"/>
        <v>0</v>
      </c>
      <c r="E7" s="13">
        <v>8</v>
      </c>
      <c r="F7" s="13">
        <f t="shared" si="1"/>
        <v>12</v>
      </c>
      <c r="G7" s="31"/>
    </row>
    <row r="8" spans="1:10" ht="24.95" customHeight="1">
      <c r="A8" s="3" t="s">
        <v>7</v>
      </c>
      <c r="B8" s="14" t="s">
        <v>80</v>
      </c>
      <c r="C8" s="13">
        <v>2</v>
      </c>
      <c r="D8" s="13">
        <f t="shared" si="0"/>
        <v>16</v>
      </c>
      <c r="E8" s="13">
        <v>16</v>
      </c>
      <c r="F8" s="13">
        <f t="shared" si="1"/>
        <v>24</v>
      </c>
      <c r="G8" s="31"/>
    </row>
    <row r="9" spans="1:10" ht="24.95" customHeight="1">
      <c r="A9" s="3" t="s">
        <v>8</v>
      </c>
      <c r="B9" s="14" t="s">
        <v>11</v>
      </c>
      <c r="C9" s="13">
        <v>1</v>
      </c>
      <c r="D9" s="13">
        <f t="shared" si="0"/>
        <v>8</v>
      </c>
      <c r="E9" s="13">
        <v>5</v>
      </c>
      <c r="F9" s="13">
        <f t="shared" si="1"/>
        <v>7.5</v>
      </c>
      <c r="G9" s="31"/>
    </row>
    <row r="10" spans="1:10" ht="24.95" customHeight="1">
      <c r="A10" s="3" t="s">
        <v>9</v>
      </c>
      <c r="B10" s="14" t="s">
        <v>82</v>
      </c>
      <c r="C10" s="13">
        <v>13</v>
      </c>
      <c r="D10" s="13">
        <f t="shared" si="0"/>
        <v>104</v>
      </c>
      <c r="E10" s="13">
        <v>0</v>
      </c>
      <c r="F10" s="13">
        <f t="shared" si="1"/>
        <v>0</v>
      </c>
      <c r="G10" s="31"/>
    </row>
    <row r="11" spans="1:10" ht="24.95" customHeight="1">
      <c r="A11" s="3" t="s">
        <v>10</v>
      </c>
      <c r="B11" s="14" t="s">
        <v>83</v>
      </c>
      <c r="C11" s="13">
        <v>2</v>
      </c>
      <c r="D11" s="13">
        <f t="shared" si="0"/>
        <v>16</v>
      </c>
      <c r="E11" s="13">
        <v>1</v>
      </c>
      <c r="F11" s="13">
        <f t="shared" si="1"/>
        <v>1.5</v>
      </c>
      <c r="G11" s="31"/>
    </row>
    <row r="12" spans="1:10" ht="24.95" customHeight="1">
      <c r="A12" s="59" t="s">
        <v>65</v>
      </c>
      <c r="B12" s="59" t="s">
        <v>67</v>
      </c>
      <c r="C12" s="59">
        <v>0</v>
      </c>
      <c r="D12" s="59">
        <f t="shared" si="0"/>
        <v>0</v>
      </c>
      <c r="E12" s="59">
        <v>11</v>
      </c>
      <c r="F12" s="59">
        <f>E12*1.5</f>
        <v>16.5</v>
      </c>
      <c r="G12" s="59"/>
      <c r="H12" s="1"/>
      <c r="I12" s="1"/>
      <c r="J12" s="1"/>
    </row>
    <row r="13" spans="1:10" ht="24.95" customHeight="1">
      <c r="A13" s="84"/>
      <c r="B13" s="84"/>
      <c r="C13" s="84"/>
      <c r="D13" s="84"/>
      <c r="E13" s="84"/>
      <c r="F13" s="84"/>
      <c r="G13" s="84"/>
    </row>
  </sheetData>
  <mergeCells count="3">
    <mergeCell ref="A13:G13"/>
    <mergeCell ref="B1:G1"/>
    <mergeCell ref="A1:A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F12" sqref="F12"/>
    </sheetView>
  </sheetViews>
  <sheetFormatPr defaultColWidth="9" defaultRowHeight="24.95" customHeight="1"/>
  <cols>
    <col min="1" max="1" width="14.875" style="6" customWidth="1"/>
    <col min="2" max="2" width="11.125" style="6" customWidth="1"/>
    <col min="3" max="5" width="12.625" style="6" customWidth="1"/>
    <col min="6" max="6" width="13.375" style="6" customWidth="1"/>
    <col min="7" max="7" width="16.375" style="6" customWidth="1"/>
    <col min="8" max="8" width="16.125" style="6" customWidth="1"/>
    <col min="9" max="9" width="19.875" style="6" customWidth="1"/>
    <col min="10" max="10" width="15.75" style="6" customWidth="1"/>
    <col min="11" max="11" width="14.75" style="6" customWidth="1"/>
    <col min="12" max="16384" width="9" style="6"/>
  </cols>
  <sheetData>
    <row r="1" spans="1:11" s="7" customFormat="1" ht="48" customHeight="1">
      <c r="A1" s="99" t="s">
        <v>18</v>
      </c>
      <c r="B1" s="104" t="s">
        <v>106</v>
      </c>
      <c r="C1" s="105"/>
      <c r="D1" s="105"/>
      <c r="E1" s="105"/>
      <c r="F1" s="105"/>
      <c r="G1" s="105"/>
      <c r="H1" s="105"/>
      <c r="I1" s="105"/>
      <c r="J1" s="106"/>
    </row>
    <row r="2" spans="1:11" ht="24.95" customHeight="1">
      <c r="A2" s="100"/>
      <c r="B2" s="28" t="s">
        <v>16</v>
      </c>
      <c r="C2" s="21" t="s">
        <v>30</v>
      </c>
      <c r="D2" s="21" t="s">
        <v>25</v>
      </c>
      <c r="E2" s="21" t="s">
        <v>31</v>
      </c>
      <c r="F2" s="21" t="s">
        <v>26</v>
      </c>
      <c r="G2" s="21" t="s">
        <v>105</v>
      </c>
      <c r="H2" s="21" t="s">
        <v>33</v>
      </c>
      <c r="I2" s="21" t="s">
        <v>104</v>
      </c>
      <c r="J2" s="32" t="s">
        <v>60</v>
      </c>
    </row>
    <row r="3" spans="1:11" ht="24.95" customHeight="1">
      <c r="A3" s="3" t="s">
        <v>2</v>
      </c>
      <c r="B3" s="54" t="s">
        <v>12</v>
      </c>
      <c r="C3" s="13" t="s">
        <v>127</v>
      </c>
      <c r="D3" s="13" t="s">
        <v>127</v>
      </c>
      <c r="E3" s="13" t="s">
        <v>127</v>
      </c>
      <c r="F3" s="13" t="s">
        <v>127</v>
      </c>
      <c r="G3" s="13" t="s">
        <v>127</v>
      </c>
      <c r="H3" s="81" t="s">
        <v>127</v>
      </c>
      <c r="I3" s="13" t="s">
        <v>127</v>
      </c>
      <c r="J3" s="13"/>
      <c r="K3" s="46"/>
    </row>
    <row r="4" spans="1:11" ht="24.95" customHeight="1">
      <c r="A4" s="3" t="s">
        <v>3</v>
      </c>
      <c r="B4" s="54" t="s">
        <v>75</v>
      </c>
      <c r="C4" s="13">
        <v>0</v>
      </c>
      <c r="D4" s="13">
        <f>C4*8</f>
        <v>0</v>
      </c>
      <c r="E4" s="13">
        <v>23</v>
      </c>
      <c r="F4" s="13">
        <f>E4*1.5</f>
        <v>34.5</v>
      </c>
      <c r="G4" s="13">
        <f t="shared" ref="G4:G10" si="0">D4+F4</f>
        <v>34.5</v>
      </c>
      <c r="H4" s="81">
        <v>5</v>
      </c>
      <c r="I4" s="13">
        <f t="shared" ref="I4:I10" si="1">H4*8*10%</f>
        <v>4</v>
      </c>
      <c r="J4" s="31"/>
      <c r="K4" s="46"/>
    </row>
    <row r="5" spans="1:11" ht="24.95" customHeight="1">
      <c r="A5" s="3" t="s">
        <v>4</v>
      </c>
      <c r="B5" s="54" t="s">
        <v>12</v>
      </c>
      <c r="C5" s="13" t="s">
        <v>127</v>
      </c>
      <c r="D5" s="13" t="s">
        <v>127</v>
      </c>
      <c r="E5" s="13" t="s">
        <v>127</v>
      </c>
      <c r="F5" s="13" t="s">
        <v>127</v>
      </c>
      <c r="G5" s="13" t="s">
        <v>127</v>
      </c>
      <c r="H5" s="81" t="s">
        <v>127</v>
      </c>
      <c r="I5" s="13" t="s">
        <v>127</v>
      </c>
      <c r="J5" s="13"/>
      <c r="K5" s="48"/>
    </row>
    <row r="6" spans="1:11" ht="24.95" customHeight="1">
      <c r="A6" s="3" t="s">
        <v>5</v>
      </c>
      <c r="B6" s="54" t="s">
        <v>21</v>
      </c>
      <c r="C6" s="13">
        <v>3</v>
      </c>
      <c r="D6" s="13">
        <f t="shared" ref="D6:D10" si="2">C6*8</f>
        <v>24</v>
      </c>
      <c r="E6" s="13">
        <v>11</v>
      </c>
      <c r="F6" s="13">
        <f t="shared" ref="F6:F10" si="3">E6*1.5</f>
        <v>16.5</v>
      </c>
      <c r="G6" s="13">
        <f t="shared" si="0"/>
        <v>40.5</v>
      </c>
      <c r="H6" s="81">
        <v>29</v>
      </c>
      <c r="I6" s="13">
        <f t="shared" si="1"/>
        <v>23.200000000000003</v>
      </c>
      <c r="J6" s="31"/>
      <c r="K6" s="46"/>
    </row>
    <row r="7" spans="1:11" ht="24.95" customHeight="1">
      <c r="A7" s="3" t="s">
        <v>6</v>
      </c>
      <c r="B7" s="54" t="s">
        <v>12</v>
      </c>
      <c r="C7" s="13" t="s">
        <v>127</v>
      </c>
      <c r="D7" s="13" t="s">
        <v>127</v>
      </c>
      <c r="E7" s="13" t="s">
        <v>127</v>
      </c>
      <c r="F7" s="13" t="s">
        <v>127</v>
      </c>
      <c r="G7" s="13" t="s">
        <v>127</v>
      </c>
      <c r="H7" s="81" t="s">
        <v>127</v>
      </c>
      <c r="I7" s="13" t="s">
        <v>127</v>
      </c>
      <c r="J7" s="13"/>
      <c r="K7" s="46"/>
    </row>
    <row r="8" spans="1:11" ht="24.95" customHeight="1">
      <c r="A8" s="3" t="s">
        <v>7</v>
      </c>
      <c r="B8" s="54" t="s">
        <v>12</v>
      </c>
      <c r="C8" s="13" t="s">
        <v>127</v>
      </c>
      <c r="D8" s="13" t="s">
        <v>127</v>
      </c>
      <c r="E8" s="13" t="s">
        <v>127</v>
      </c>
      <c r="F8" s="13" t="s">
        <v>127</v>
      </c>
      <c r="G8" s="13" t="s">
        <v>127</v>
      </c>
      <c r="H8" s="81" t="s">
        <v>127</v>
      </c>
      <c r="I8" s="13" t="s">
        <v>127</v>
      </c>
      <c r="J8" s="13"/>
      <c r="K8" s="46"/>
    </row>
    <row r="9" spans="1:11" ht="24.95" customHeight="1">
      <c r="A9" s="3" t="s">
        <v>8</v>
      </c>
      <c r="B9" s="54" t="s">
        <v>13</v>
      </c>
      <c r="C9" s="13">
        <v>0</v>
      </c>
      <c r="D9" s="13">
        <f t="shared" si="2"/>
        <v>0</v>
      </c>
      <c r="E9" s="13">
        <v>4</v>
      </c>
      <c r="F9" s="13">
        <f t="shared" si="3"/>
        <v>6</v>
      </c>
      <c r="G9" s="13">
        <f t="shared" si="0"/>
        <v>6</v>
      </c>
      <c r="H9" s="81">
        <v>4</v>
      </c>
      <c r="I9" s="13">
        <f t="shared" si="1"/>
        <v>3.2</v>
      </c>
      <c r="J9" s="31"/>
      <c r="K9" s="46"/>
    </row>
    <row r="10" spans="1:11" ht="24.95" customHeight="1">
      <c r="A10" s="3" t="s">
        <v>9</v>
      </c>
      <c r="B10" s="54" t="s">
        <v>12</v>
      </c>
      <c r="C10" s="13">
        <v>3</v>
      </c>
      <c r="D10" s="13">
        <f t="shared" si="2"/>
        <v>24</v>
      </c>
      <c r="E10" s="13">
        <v>12</v>
      </c>
      <c r="F10" s="13">
        <f t="shared" si="3"/>
        <v>18</v>
      </c>
      <c r="G10" s="13">
        <f t="shared" si="0"/>
        <v>42</v>
      </c>
      <c r="H10" s="81">
        <v>45</v>
      </c>
      <c r="I10" s="13">
        <f t="shared" si="1"/>
        <v>36</v>
      </c>
      <c r="J10" s="31"/>
      <c r="K10" s="46"/>
    </row>
    <row r="11" spans="1:11" ht="24.95" customHeight="1">
      <c r="A11" s="3" t="s">
        <v>10</v>
      </c>
      <c r="B11" s="54" t="s">
        <v>12</v>
      </c>
      <c r="C11" s="13" t="s">
        <v>127</v>
      </c>
      <c r="D11" s="13" t="s">
        <v>127</v>
      </c>
      <c r="E11" s="13" t="s">
        <v>127</v>
      </c>
      <c r="F11" s="13" t="s">
        <v>127</v>
      </c>
      <c r="G11" s="13" t="s">
        <v>127</v>
      </c>
      <c r="H11" s="81" t="s">
        <v>127</v>
      </c>
      <c r="I11" s="13" t="s">
        <v>127</v>
      </c>
      <c r="J11" s="13"/>
      <c r="K11" s="46"/>
    </row>
    <row r="12" spans="1:11" ht="24.95" customHeight="1">
      <c r="A12" s="42" t="s">
        <v>69</v>
      </c>
      <c r="B12" s="42" t="s">
        <v>67</v>
      </c>
      <c r="C12" s="58">
        <v>1</v>
      </c>
      <c r="D12" s="58" t="s">
        <v>127</v>
      </c>
      <c r="E12" s="58">
        <v>13</v>
      </c>
      <c r="F12" s="58" t="s">
        <v>127</v>
      </c>
      <c r="G12" s="58" t="s">
        <v>127</v>
      </c>
      <c r="H12" s="58">
        <v>4</v>
      </c>
      <c r="I12" s="58" t="s">
        <v>127</v>
      </c>
      <c r="J12" s="58"/>
      <c r="K12" s="46"/>
    </row>
    <row r="13" spans="1:11" ht="24.95" customHeight="1">
      <c r="A13" s="41"/>
      <c r="B13" s="41"/>
      <c r="C13" s="41"/>
      <c r="D13" s="41"/>
      <c r="E13" s="41"/>
      <c r="F13" s="41"/>
      <c r="G13" s="41"/>
    </row>
    <row r="14" spans="1:11" ht="24.95" customHeight="1">
      <c r="A14" s="103" t="s">
        <v>57</v>
      </c>
      <c r="B14" s="103"/>
      <c r="C14" s="103"/>
      <c r="D14" s="103"/>
      <c r="E14" s="103"/>
      <c r="F14" s="103"/>
      <c r="G14" s="103"/>
      <c r="H14" s="103"/>
      <c r="I14" s="103"/>
      <c r="J14" s="103"/>
    </row>
    <row r="15" spans="1:11" ht="24.95" customHeight="1">
      <c r="A15" s="103" t="s">
        <v>58</v>
      </c>
      <c r="B15" s="103"/>
      <c r="C15" s="103"/>
      <c r="D15" s="103"/>
      <c r="E15" s="103"/>
      <c r="F15" s="103"/>
      <c r="G15" s="103"/>
      <c r="H15" s="103"/>
      <c r="I15" s="103"/>
      <c r="J15" s="103"/>
    </row>
  </sheetData>
  <mergeCells count="4">
    <mergeCell ref="A1:A2"/>
    <mergeCell ref="B1:J1"/>
    <mergeCell ref="A15:J15"/>
    <mergeCell ref="A14:J1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16"/>
  <sheetViews>
    <sheetView workbookViewId="0">
      <selection activeCell="F10" sqref="F10"/>
    </sheetView>
  </sheetViews>
  <sheetFormatPr defaultColWidth="9" defaultRowHeight="24.95" customHeight="1"/>
  <cols>
    <col min="1" max="1" width="13.375" style="6" customWidth="1"/>
    <col min="2" max="2" width="9" style="6"/>
    <col min="3" max="3" width="10.25" style="6" customWidth="1"/>
    <col min="4" max="4" width="10.375" style="6" customWidth="1"/>
    <col min="5" max="5" width="10.25" style="6" customWidth="1"/>
    <col min="6" max="6" width="10.875" style="6" customWidth="1"/>
    <col min="7" max="7" width="15.5" style="6" customWidth="1"/>
    <col min="8" max="8" width="20.125" style="6" customWidth="1"/>
    <col min="9" max="9" width="22.375" style="6" customWidth="1"/>
    <col min="10" max="10" width="13.75" style="6" customWidth="1"/>
    <col min="11" max="11" width="17.25" style="6" customWidth="1"/>
    <col min="12" max="12" width="13" style="6" customWidth="1"/>
    <col min="13" max="16384" width="9" style="6"/>
  </cols>
  <sheetData>
    <row r="1" spans="1:12" ht="45" customHeight="1">
      <c r="A1" s="107" t="s">
        <v>64</v>
      </c>
      <c r="B1" s="101" t="s">
        <v>48</v>
      </c>
      <c r="C1" s="101"/>
      <c r="D1" s="101"/>
      <c r="E1" s="101"/>
      <c r="F1" s="101"/>
      <c r="G1" s="101"/>
      <c r="H1" s="101"/>
      <c r="I1" s="101"/>
      <c r="J1" s="101"/>
      <c r="K1" s="76"/>
    </row>
    <row r="2" spans="1:12" ht="42.75" customHeight="1">
      <c r="A2" s="108"/>
      <c r="B2" s="56" t="s">
        <v>16</v>
      </c>
      <c r="C2" s="52" t="s">
        <v>118</v>
      </c>
      <c r="D2" s="52" t="s">
        <v>115</v>
      </c>
      <c r="E2" s="17" t="s">
        <v>119</v>
      </c>
      <c r="F2" s="17" t="s">
        <v>42</v>
      </c>
      <c r="G2" s="56" t="s">
        <v>103</v>
      </c>
      <c r="H2" s="77" t="s">
        <v>37</v>
      </c>
      <c r="I2" s="77" t="s">
        <v>117</v>
      </c>
      <c r="J2" s="56" t="s">
        <v>32</v>
      </c>
      <c r="K2" s="72"/>
      <c r="L2" s="47"/>
    </row>
    <row r="3" spans="1:12" ht="24.95" customHeight="1">
      <c r="A3" s="2" t="s">
        <v>2</v>
      </c>
      <c r="B3" s="54" t="s">
        <v>90</v>
      </c>
      <c r="C3" s="80">
        <v>46.5</v>
      </c>
      <c r="D3" s="80">
        <v>31.11</v>
      </c>
      <c r="E3" s="80">
        <v>64.5</v>
      </c>
      <c r="F3" s="13">
        <f>C3+D3+E3</f>
        <v>142.11000000000001</v>
      </c>
      <c r="G3" s="31">
        <f>F3*0.3</f>
        <v>42.633000000000003</v>
      </c>
      <c r="H3" s="34">
        <v>40.9</v>
      </c>
      <c r="I3" s="34" t="s">
        <v>128</v>
      </c>
      <c r="J3" s="13"/>
      <c r="K3" s="73"/>
      <c r="L3" s="47"/>
    </row>
    <row r="4" spans="1:12" ht="24.95" customHeight="1">
      <c r="A4" s="2" t="s">
        <v>3</v>
      </c>
      <c r="B4" s="54" t="s">
        <v>92</v>
      </c>
      <c r="C4" s="80">
        <v>246.5</v>
      </c>
      <c r="D4" s="80">
        <v>10.82</v>
      </c>
      <c r="E4" s="80">
        <v>0</v>
      </c>
      <c r="F4" s="13">
        <f t="shared" ref="F4:F12" si="0">C4+D4+E4</f>
        <v>257.32</v>
      </c>
      <c r="G4" s="31">
        <f t="shared" ref="G4:G12" si="1">F4*0.3</f>
        <v>77.195999999999998</v>
      </c>
      <c r="H4" s="13">
        <v>164</v>
      </c>
      <c r="I4" s="13" t="s">
        <v>129</v>
      </c>
      <c r="J4" s="13"/>
      <c r="K4" s="73"/>
      <c r="L4" s="47"/>
    </row>
    <row r="5" spans="1:12" ht="24.95" customHeight="1">
      <c r="A5" s="2" t="s">
        <v>4</v>
      </c>
      <c r="B5" s="54" t="s">
        <v>93</v>
      </c>
      <c r="C5" s="80">
        <v>23</v>
      </c>
      <c r="D5" s="80">
        <v>2.9119999999999999</v>
      </c>
      <c r="E5" s="80">
        <v>8</v>
      </c>
      <c r="F5" s="13">
        <f t="shared" si="0"/>
        <v>33.911999999999999</v>
      </c>
      <c r="G5" s="31">
        <f t="shared" si="1"/>
        <v>10.173599999999999</v>
      </c>
      <c r="H5" s="13">
        <v>11</v>
      </c>
      <c r="I5" s="13" t="s">
        <v>130</v>
      </c>
      <c r="J5" s="13"/>
      <c r="K5" s="73"/>
      <c r="L5" s="47"/>
    </row>
    <row r="6" spans="1:12" ht="24.95" customHeight="1">
      <c r="A6" s="2" t="s">
        <v>5</v>
      </c>
      <c r="B6" s="54" t="s">
        <v>95</v>
      </c>
      <c r="C6" s="80">
        <v>87</v>
      </c>
      <c r="D6" s="80">
        <v>2.64</v>
      </c>
      <c r="E6" s="80">
        <v>10</v>
      </c>
      <c r="F6" s="13">
        <f t="shared" si="0"/>
        <v>99.64</v>
      </c>
      <c r="G6" s="31">
        <f t="shared" si="1"/>
        <v>29.891999999999999</v>
      </c>
      <c r="H6" s="13">
        <v>73</v>
      </c>
      <c r="I6" s="13" t="s">
        <v>116</v>
      </c>
      <c r="J6" s="13"/>
      <c r="K6" s="73"/>
      <c r="L6" s="48"/>
    </row>
    <row r="7" spans="1:12" ht="24.95" customHeight="1">
      <c r="A7" s="2" t="s">
        <v>6</v>
      </c>
      <c r="B7" s="54" t="s">
        <v>96</v>
      </c>
      <c r="C7" s="80">
        <v>15.4</v>
      </c>
      <c r="D7" s="80">
        <v>35.44</v>
      </c>
      <c r="E7" s="80">
        <v>0.3</v>
      </c>
      <c r="F7" s="13">
        <f t="shared" si="0"/>
        <v>51.139999999999993</v>
      </c>
      <c r="G7" s="31">
        <f t="shared" si="1"/>
        <v>15.341999999999997</v>
      </c>
      <c r="H7" s="13">
        <v>10.8</v>
      </c>
      <c r="I7" s="13" t="s">
        <v>131</v>
      </c>
      <c r="J7" s="13"/>
      <c r="K7" s="73"/>
      <c r="L7" s="47"/>
    </row>
    <row r="8" spans="1:12" ht="24.95" customHeight="1">
      <c r="A8" s="2" t="s">
        <v>7</v>
      </c>
      <c r="B8" s="54" t="s">
        <v>97</v>
      </c>
      <c r="C8" s="80">
        <v>398.5668</v>
      </c>
      <c r="D8" s="80">
        <v>0</v>
      </c>
      <c r="E8" s="80">
        <v>7</v>
      </c>
      <c r="F8" s="13">
        <f t="shared" si="0"/>
        <v>405.5668</v>
      </c>
      <c r="G8" s="31">
        <f t="shared" si="1"/>
        <v>121.67004</v>
      </c>
      <c r="H8" s="13">
        <v>156.24</v>
      </c>
      <c r="I8" s="13" t="s">
        <v>132</v>
      </c>
      <c r="J8" s="13"/>
      <c r="K8" s="73"/>
      <c r="L8" s="48"/>
    </row>
    <row r="9" spans="1:12" ht="24.95" customHeight="1">
      <c r="A9" s="2" t="s">
        <v>8</v>
      </c>
      <c r="B9" s="54" t="s">
        <v>98</v>
      </c>
      <c r="C9" s="80">
        <v>399.6678</v>
      </c>
      <c r="D9" s="80">
        <v>0</v>
      </c>
      <c r="E9" s="80">
        <v>9</v>
      </c>
      <c r="F9" s="13">
        <f t="shared" si="0"/>
        <v>408.6678</v>
      </c>
      <c r="G9" s="31">
        <f t="shared" si="1"/>
        <v>122.60033999999999</v>
      </c>
      <c r="H9" s="13">
        <v>310</v>
      </c>
      <c r="I9" s="13" t="s">
        <v>133</v>
      </c>
      <c r="J9" s="13"/>
      <c r="K9" s="73"/>
      <c r="L9" s="47"/>
    </row>
    <row r="10" spans="1:12" ht="24.95" customHeight="1">
      <c r="A10" s="2" t="s">
        <v>9</v>
      </c>
      <c r="B10" s="54" t="s">
        <v>99</v>
      </c>
      <c r="C10" s="80">
        <v>100.1</v>
      </c>
      <c r="D10" s="80">
        <v>0</v>
      </c>
      <c r="E10" s="80">
        <v>10</v>
      </c>
      <c r="F10" s="13">
        <f t="shared" si="0"/>
        <v>110.1</v>
      </c>
      <c r="G10" s="31">
        <f t="shared" si="1"/>
        <v>33.029999999999994</v>
      </c>
      <c r="H10" s="13">
        <v>100.1</v>
      </c>
      <c r="I10" s="13" t="s">
        <v>134</v>
      </c>
      <c r="J10" s="13"/>
      <c r="K10" s="73"/>
      <c r="L10" s="47"/>
    </row>
    <row r="11" spans="1:12" ht="24.95" customHeight="1">
      <c r="A11" s="2" t="s">
        <v>10</v>
      </c>
      <c r="B11" s="54" t="s">
        <v>100</v>
      </c>
      <c r="C11" s="80">
        <v>107.5</v>
      </c>
      <c r="D11" s="80">
        <v>0</v>
      </c>
      <c r="E11" s="80">
        <v>0.3</v>
      </c>
      <c r="F11" s="13">
        <f t="shared" si="0"/>
        <v>107.8</v>
      </c>
      <c r="G11" s="31">
        <f t="shared" si="1"/>
        <v>32.339999999999996</v>
      </c>
      <c r="H11" s="13">
        <v>99</v>
      </c>
      <c r="I11" s="13" t="s">
        <v>135</v>
      </c>
      <c r="J11" s="13"/>
      <c r="K11" s="73"/>
      <c r="L11" s="47"/>
    </row>
    <row r="12" spans="1:12" s="35" customFormat="1" ht="30" customHeight="1">
      <c r="A12" s="118" t="s">
        <v>69</v>
      </c>
      <c r="B12" s="119" t="s">
        <v>66</v>
      </c>
      <c r="C12" s="40">
        <v>240.73500000000001</v>
      </c>
      <c r="D12" s="40">
        <v>16.711099999999998</v>
      </c>
      <c r="E12" s="40">
        <v>0</v>
      </c>
      <c r="F12" s="40">
        <f t="shared" si="0"/>
        <v>257.4461</v>
      </c>
      <c r="G12" s="40">
        <f t="shared" si="1"/>
        <v>77.233829999999998</v>
      </c>
      <c r="H12" s="40">
        <v>227.73500000000001</v>
      </c>
      <c r="I12" s="40" t="s">
        <v>136</v>
      </c>
      <c r="J12" s="40"/>
      <c r="K12" s="48"/>
      <c r="L12" s="49"/>
    </row>
    <row r="13" spans="1:12" customFormat="1" ht="30" customHeight="1">
      <c r="C13" s="82"/>
    </row>
    <row r="14" spans="1:12" ht="21" customHeight="1">
      <c r="A14" s="109" t="s">
        <v>56</v>
      </c>
      <c r="B14" s="109"/>
      <c r="C14" s="109"/>
      <c r="D14" s="109"/>
      <c r="E14" s="109"/>
      <c r="F14" s="109"/>
      <c r="G14" s="109"/>
      <c r="H14" s="109"/>
      <c r="I14" s="109"/>
      <c r="J14" s="109"/>
      <c r="K14" s="74"/>
    </row>
    <row r="15" spans="1:12" s="23" customFormat="1" ht="30.75" customHeight="1">
      <c r="A15" s="102" t="s">
        <v>123</v>
      </c>
      <c r="B15" s="102"/>
      <c r="C15" s="102"/>
      <c r="D15" s="102"/>
      <c r="E15" s="102"/>
      <c r="F15" s="102"/>
      <c r="G15" s="102"/>
      <c r="H15" s="102"/>
      <c r="I15" s="102"/>
      <c r="J15" s="102"/>
      <c r="K15" s="75"/>
    </row>
    <row r="16" spans="1:12" ht="24.95" customHeight="1">
      <c r="A16" s="102" t="s">
        <v>120</v>
      </c>
      <c r="B16" s="102"/>
      <c r="C16" s="102"/>
      <c r="D16" s="102"/>
      <c r="E16" s="102"/>
      <c r="F16" s="102"/>
      <c r="G16" s="102"/>
      <c r="H16" s="102"/>
      <c r="I16" s="102"/>
      <c r="J16" s="102"/>
    </row>
  </sheetData>
  <mergeCells count="5">
    <mergeCell ref="A1:A2"/>
    <mergeCell ref="A16:J16"/>
    <mergeCell ref="A15:J15"/>
    <mergeCell ref="A14:J14"/>
    <mergeCell ref="B1:J1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G6" sqref="G6"/>
    </sheetView>
  </sheetViews>
  <sheetFormatPr defaultColWidth="9" defaultRowHeight="24.95" customHeight="1"/>
  <cols>
    <col min="1" max="1" width="14.875" style="6" customWidth="1"/>
    <col min="2" max="2" width="10.875" style="6" customWidth="1"/>
    <col min="3" max="3" width="11.75" style="6" customWidth="1"/>
    <col min="4" max="4" width="15.375" style="6" customWidth="1"/>
    <col min="5" max="5" width="22.125" style="6" customWidth="1"/>
    <col min="6" max="6" width="13.625" style="6" customWidth="1"/>
    <col min="7" max="7" width="18.75" style="6" customWidth="1"/>
    <col min="8" max="16384" width="9" style="6"/>
  </cols>
  <sheetData>
    <row r="1" spans="1:7" ht="48" customHeight="1">
      <c r="A1" s="107" t="s">
        <v>18</v>
      </c>
      <c r="B1" s="104" t="s">
        <v>63</v>
      </c>
      <c r="C1" s="110"/>
      <c r="D1" s="110"/>
      <c r="E1" s="110"/>
      <c r="F1" s="110"/>
      <c r="G1" s="111"/>
    </row>
    <row r="2" spans="1:7" ht="24.95" customHeight="1">
      <c r="A2" s="108"/>
      <c r="B2" s="11" t="s">
        <v>16</v>
      </c>
      <c r="C2" s="17" t="s">
        <v>19</v>
      </c>
      <c r="D2" s="17" t="s">
        <v>103</v>
      </c>
      <c r="E2" s="17" t="s">
        <v>43</v>
      </c>
      <c r="F2" s="17" t="s">
        <v>32</v>
      </c>
      <c r="G2" s="30" t="s">
        <v>44</v>
      </c>
    </row>
    <row r="3" spans="1:7" ht="24.95" customHeight="1">
      <c r="A3" s="2" t="s">
        <v>2</v>
      </c>
      <c r="B3" s="14" t="s">
        <v>91</v>
      </c>
      <c r="C3" s="13">
        <v>4</v>
      </c>
      <c r="D3" s="13">
        <f>C3*10</f>
        <v>40</v>
      </c>
      <c r="E3" s="13">
        <v>21</v>
      </c>
      <c r="F3" s="13">
        <f>E3*10*10%</f>
        <v>21</v>
      </c>
      <c r="G3" s="31"/>
    </row>
    <row r="4" spans="1:7" ht="24.95" customHeight="1">
      <c r="A4" s="2" t="s">
        <v>3</v>
      </c>
      <c r="B4" s="14" t="s">
        <v>22</v>
      </c>
      <c r="C4" s="13">
        <v>0</v>
      </c>
      <c r="D4" s="13">
        <f t="shared" ref="D4:D11" si="0">C4*10</f>
        <v>0</v>
      </c>
      <c r="E4" s="13">
        <v>9</v>
      </c>
      <c r="F4" s="13">
        <f t="shared" ref="F4:F11" si="1">E4*10*10%</f>
        <v>9</v>
      </c>
      <c r="G4" s="31"/>
    </row>
    <row r="5" spans="1:7" ht="24.95" customHeight="1">
      <c r="A5" s="2" t="s">
        <v>4</v>
      </c>
      <c r="B5" s="14" t="s">
        <v>94</v>
      </c>
      <c r="C5" s="13">
        <v>0</v>
      </c>
      <c r="D5" s="13">
        <f t="shared" si="0"/>
        <v>0</v>
      </c>
      <c r="E5" s="13">
        <v>9</v>
      </c>
      <c r="F5" s="13">
        <f t="shared" si="1"/>
        <v>9</v>
      </c>
      <c r="G5" s="31"/>
    </row>
    <row r="6" spans="1:7" ht="24.95" customHeight="1">
      <c r="A6" s="2" t="s">
        <v>5</v>
      </c>
      <c r="B6" s="14" t="s">
        <v>14</v>
      </c>
      <c r="C6" s="13">
        <v>1</v>
      </c>
      <c r="D6" s="13">
        <f t="shared" si="0"/>
        <v>10</v>
      </c>
      <c r="E6" s="13">
        <v>4</v>
      </c>
      <c r="F6" s="13">
        <f t="shared" si="1"/>
        <v>4</v>
      </c>
      <c r="G6" s="31"/>
    </row>
    <row r="7" spans="1:7" ht="24.95" customHeight="1">
      <c r="A7" s="2" t="s">
        <v>6</v>
      </c>
      <c r="B7" s="14" t="s">
        <v>22</v>
      </c>
      <c r="C7" s="13">
        <v>0</v>
      </c>
      <c r="D7" s="13">
        <f t="shared" si="0"/>
        <v>0</v>
      </c>
      <c r="E7" s="13">
        <v>6</v>
      </c>
      <c r="F7" s="13">
        <f t="shared" si="1"/>
        <v>6</v>
      </c>
      <c r="G7" s="31"/>
    </row>
    <row r="8" spans="1:7" ht="24.95" customHeight="1">
      <c r="A8" s="2" t="s">
        <v>7</v>
      </c>
      <c r="B8" s="14" t="s">
        <v>15</v>
      </c>
      <c r="C8" s="13">
        <v>1</v>
      </c>
      <c r="D8" s="13">
        <f t="shared" si="0"/>
        <v>10</v>
      </c>
      <c r="E8" s="13">
        <v>15</v>
      </c>
      <c r="F8" s="13">
        <f t="shared" si="1"/>
        <v>15</v>
      </c>
      <c r="G8" s="31"/>
    </row>
    <row r="9" spans="1:7" ht="24.95" customHeight="1">
      <c r="A9" s="2" t="s">
        <v>8</v>
      </c>
      <c r="B9" s="14" t="s">
        <v>14</v>
      </c>
      <c r="C9" s="13">
        <v>1</v>
      </c>
      <c r="D9" s="13">
        <f t="shared" si="0"/>
        <v>10</v>
      </c>
      <c r="E9" s="13">
        <v>7</v>
      </c>
      <c r="F9" s="13">
        <f t="shared" si="1"/>
        <v>7</v>
      </c>
      <c r="G9" s="31"/>
    </row>
    <row r="10" spans="1:7" ht="24.95" customHeight="1">
      <c r="A10" s="2" t="s">
        <v>9</v>
      </c>
      <c r="B10" s="14" t="s">
        <v>15</v>
      </c>
      <c r="C10" s="13">
        <v>1</v>
      </c>
      <c r="D10" s="13">
        <f t="shared" si="0"/>
        <v>10</v>
      </c>
      <c r="E10" s="13">
        <v>5</v>
      </c>
      <c r="F10" s="13">
        <f t="shared" si="1"/>
        <v>5</v>
      </c>
      <c r="G10" s="31"/>
    </row>
    <row r="11" spans="1:7" ht="24.95" customHeight="1">
      <c r="A11" s="2" t="s">
        <v>10</v>
      </c>
      <c r="B11" s="14" t="s">
        <v>101</v>
      </c>
      <c r="C11" s="13">
        <v>0</v>
      </c>
      <c r="D11" s="13">
        <f t="shared" si="0"/>
        <v>0</v>
      </c>
      <c r="E11" s="13">
        <v>1</v>
      </c>
      <c r="F11" s="13">
        <f t="shared" si="1"/>
        <v>1</v>
      </c>
      <c r="G11" s="31"/>
    </row>
    <row r="12" spans="1:7" ht="24.95" customHeight="1">
      <c r="A12" s="59" t="s">
        <v>108</v>
      </c>
      <c r="B12" s="59" t="s">
        <v>109</v>
      </c>
      <c r="C12" s="60">
        <v>1</v>
      </c>
      <c r="D12" s="60" t="s">
        <v>107</v>
      </c>
      <c r="E12" s="60">
        <v>2</v>
      </c>
      <c r="F12" s="60" t="s">
        <v>107</v>
      </c>
      <c r="G12" s="60"/>
    </row>
    <row r="14" spans="1:7" s="25" customFormat="1" ht="22.5" customHeight="1">
      <c r="A14" s="102" t="s">
        <v>57</v>
      </c>
      <c r="B14" s="102"/>
      <c r="C14" s="102"/>
      <c r="D14" s="102"/>
      <c r="E14" s="102"/>
      <c r="F14" s="102"/>
      <c r="G14" s="102"/>
    </row>
    <row r="15" spans="1:7" ht="33" customHeight="1">
      <c r="A15" s="112" t="s">
        <v>122</v>
      </c>
      <c r="B15" s="112"/>
      <c r="C15" s="112"/>
      <c r="D15" s="112"/>
      <c r="E15" s="112"/>
      <c r="F15" s="112"/>
      <c r="G15" s="112"/>
    </row>
  </sheetData>
  <mergeCells count="4">
    <mergeCell ref="A1:A2"/>
    <mergeCell ref="B1:G1"/>
    <mergeCell ref="A15:G15"/>
    <mergeCell ref="A14:G14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L3" sqref="L3"/>
    </sheetView>
  </sheetViews>
  <sheetFormatPr defaultColWidth="9" defaultRowHeight="24.95" customHeight="1"/>
  <cols>
    <col min="1" max="1" width="12.625" style="6" customWidth="1"/>
    <col min="2" max="2" width="8" style="6" customWidth="1"/>
    <col min="3" max="3" width="9" style="6" customWidth="1"/>
    <col min="4" max="4" width="7.375" style="6" customWidth="1"/>
    <col min="5" max="5" width="9" style="6"/>
    <col min="6" max="6" width="9.875" style="6" customWidth="1"/>
    <col min="7" max="9" width="9" style="6"/>
    <col min="10" max="10" width="10.5" style="6" customWidth="1"/>
    <col min="11" max="11" width="9" style="6"/>
    <col min="12" max="12" width="10.25" style="6" customWidth="1"/>
    <col min="13" max="13" width="9" style="6"/>
    <col min="14" max="14" width="11.375" style="6" customWidth="1"/>
    <col min="15" max="16384" width="9" style="6"/>
  </cols>
  <sheetData>
    <row r="1" spans="1:14" ht="48" customHeight="1">
      <c r="A1" s="107" t="s">
        <v>64</v>
      </c>
      <c r="B1" s="113" t="s">
        <v>62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1"/>
    </row>
    <row r="2" spans="1:14" ht="72.75" customHeight="1">
      <c r="A2" s="108"/>
      <c r="B2" s="18" t="s">
        <v>35</v>
      </c>
      <c r="C2" s="29" t="s">
        <v>34</v>
      </c>
      <c r="D2" s="19" t="s">
        <v>36</v>
      </c>
      <c r="E2" s="29" t="s">
        <v>32</v>
      </c>
      <c r="F2" s="19" t="s">
        <v>125</v>
      </c>
      <c r="G2" s="29" t="s">
        <v>32</v>
      </c>
      <c r="H2" s="19" t="s">
        <v>126</v>
      </c>
      <c r="I2" s="29" t="s">
        <v>32</v>
      </c>
      <c r="J2" s="18" t="s">
        <v>38</v>
      </c>
      <c r="K2" s="29" t="s">
        <v>32</v>
      </c>
      <c r="L2" s="18" t="s">
        <v>39</v>
      </c>
      <c r="M2" s="29" t="s">
        <v>32</v>
      </c>
      <c r="N2" s="33" t="s">
        <v>40</v>
      </c>
    </row>
    <row r="3" spans="1:14" ht="24.95" customHeight="1">
      <c r="A3" s="17" t="s">
        <v>2</v>
      </c>
      <c r="B3" s="13"/>
      <c r="C3" s="13"/>
      <c r="D3" s="13"/>
      <c r="E3" s="13"/>
      <c r="F3" s="13"/>
      <c r="G3" s="13"/>
      <c r="H3" s="13">
        <v>1</v>
      </c>
      <c r="I3" s="13">
        <v>15</v>
      </c>
      <c r="J3" s="13">
        <v>1</v>
      </c>
      <c r="K3" s="13">
        <v>5</v>
      </c>
      <c r="L3" s="13"/>
      <c r="M3" s="13"/>
      <c r="N3" s="31"/>
    </row>
    <row r="4" spans="1:14" ht="24.95" customHeight="1">
      <c r="A4" s="17" t="s">
        <v>3</v>
      </c>
      <c r="B4" s="13"/>
      <c r="C4" s="13"/>
      <c r="D4" s="13"/>
      <c r="E4" s="13"/>
      <c r="F4" s="13"/>
      <c r="G4" s="13"/>
      <c r="H4" s="13"/>
      <c r="I4" s="13"/>
      <c r="J4" s="24"/>
      <c r="K4" s="13"/>
      <c r="L4" s="13"/>
      <c r="M4" s="13"/>
      <c r="N4" s="31"/>
    </row>
    <row r="5" spans="1:14" ht="24.95" customHeight="1">
      <c r="A5" s="17" t="s">
        <v>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31"/>
    </row>
    <row r="6" spans="1:14" ht="24.95" customHeight="1">
      <c r="A6" s="17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31"/>
    </row>
    <row r="7" spans="1:14" ht="24.95" customHeight="1">
      <c r="A7" s="17" t="s">
        <v>6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31"/>
    </row>
    <row r="8" spans="1:14" ht="24.95" customHeight="1">
      <c r="A8" s="17" t="s">
        <v>7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1"/>
    </row>
    <row r="9" spans="1:14" ht="24.95" customHeight="1">
      <c r="A9" s="17" t="s">
        <v>8</v>
      </c>
      <c r="B9" s="13"/>
      <c r="C9" s="13"/>
      <c r="D9" s="13"/>
      <c r="E9" s="13"/>
      <c r="F9" s="13"/>
      <c r="G9" s="13"/>
      <c r="H9" s="13"/>
      <c r="I9" s="13"/>
      <c r="J9" s="13">
        <v>1</v>
      </c>
      <c r="K9" s="13">
        <v>5</v>
      </c>
      <c r="L9" s="13"/>
      <c r="M9" s="13"/>
      <c r="N9" s="31"/>
    </row>
    <row r="10" spans="1:14" ht="24.95" customHeight="1">
      <c r="A10" s="17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31"/>
    </row>
    <row r="11" spans="1:14" ht="24.95" customHeight="1">
      <c r="A11" s="17" t="s">
        <v>10</v>
      </c>
      <c r="B11" s="13"/>
      <c r="C11" s="13"/>
      <c r="D11" s="13"/>
      <c r="E11" s="13"/>
      <c r="F11" s="13"/>
      <c r="G11" s="13"/>
      <c r="H11" s="13">
        <v>1</v>
      </c>
      <c r="I11" s="13">
        <v>15</v>
      </c>
      <c r="J11" s="13"/>
      <c r="K11" s="13"/>
      <c r="L11" s="13"/>
      <c r="M11" s="13"/>
      <c r="N11" s="31"/>
    </row>
    <row r="13" spans="1:14" ht="95.25" customHeight="1">
      <c r="A13" s="112" t="s">
        <v>124</v>
      </c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</row>
  </sheetData>
  <mergeCells count="3">
    <mergeCell ref="A1:A2"/>
    <mergeCell ref="B1:N1"/>
    <mergeCell ref="A13:N1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M10" sqref="M10"/>
    </sheetView>
  </sheetViews>
  <sheetFormatPr defaultColWidth="9" defaultRowHeight="24.95" customHeight="1"/>
  <cols>
    <col min="1" max="1" width="14.875" style="10" customWidth="1"/>
    <col min="2" max="2" width="12.25" style="10" customWidth="1"/>
    <col min="3" max="4" width="9.125" style="10" customWidth="1"/>
    <col min="5" max="6" width="9.25" style="10" customWidth="1"/>
    <col min="7" max="7" width="8.875" style="10" customWidth="1"/>
    <col min="8" max="8" width="17.5" style="10" customWidth="1"/>
    <col min="9" max="9" width="16.875" style="10" customWidth="1"/>
    <col min="10" max="10" width="15" style="10" customWidth="1"/>
    <col min="11" max="11" width="12.5" style="10" customWidth="1"/>
    <col min="12" max="16384" width="9" style="10"/>
  </cols>
  <sheetData>
    <row r="1" spans="1:11" ht="44.25" customHeight="1">
      <c r="A1" s="107" t="s">
        <v>18</v>
      </c>
      <c r="B1" s="114" t="s">
        <v>112</v>
      </c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4.95" customHeight="1">
      <c r="A2" s="108"/>
      <c r="B2" s="11" t="s">
        <v>16</v>
      </c>
      <c r="C2" s="17" t="s">
        <v>49</v>
      </c>
      <c r="D2" s="17" t="s">
        <v>50</v>
      </c>
      <c r="E2" s="17" t="s">
        <v>51</v>
      </c>
      <c r="F2" s="17" t="s">
        <v>52</v>
      </c>
      <c r="G2" s="17" t="s">
        <v>53</v>
      </c>
      <c r="H2" s="52" t="s">
        <v>110</v>
      </c>
      <c r="I2" s="53" t="s">
        <v>111</v>
      </c>
      <c r="J2" s="61" t="s">
        <v>70</v>
      </c>
      <c r="K2" s="22" t="s">
        <v>113</v>
      </c>
    </row>
    <row r="3" spans="1:11" ht="24.95" customHeight="1">
      <c r="A3" s="17" t="s">
        <v>2</v>
      </c>
      <c r="B3" s="65">
        <v>235</v>
      </c>
      <c r="C3" s="13"/>
      <c r="D3" s="13"/>
      <c r="E3" s="13"/>
      <c r="F3" s="71"/>
      <c r="G3" s="13"/>
      <c r="H3" s="38"/>
      <c r="I3" s="51"/>
      <c r="J3" s="51"/>
      <c r="K3" s="68"/>
    </row>
    <row r="4" spans="1:11" ht="24.95" customHeight="1">
      <c r="A4" s="17" t="s">
        <v>3</v>
      </c>
      <c r="B4" s="65">
        <v>320</v>
      </c>
      <c r="C4" s="13"/>
      <c r="D4" s="13"/>
      <c r="E4" s="13"/>
      <c r="F4" s="71"/>
      <c r="G4" s="13"/>
      <c r="H4" s="38"/>
      <c r="I4" s="51"/>
      <c r="J4" s="51"/>
      <c r="K4" s="68"/>
    </row>
    <row r="5" spans="1:11" ht="24.95" customHeight="1">
      <c r="A5" s="17" t="s">
        <v>4</v>
      </c>
      <c r="B5" s="65">
        <v>130</v>
      </c>
      <c r="C5" s="13"/>
      <c r="D5" s="13"/>
      <c r="E5" s="13"/>
      <c r="F5" s="71"/>
      <c r="G5" s="13"/>
      <c r="H5" s="38"/>
      <c r="I5" s="51"/>
      <c r="J5" s="51"/>
      <c r="K5" s="68"/>
    </row>
    <row r="6" spans="1:11" ht="24.95" customHeight="1">
      <c r="A6" s="17" t="s">
        <v>5</v>
      </c>
      <c r="B6" s="65">
        <v>260</v>
      </c>
      <c r="C6" s="13"/>
      <c r="D6" s="13"/>
      <c r="E6" s="13"/>
      <c r="F6" s="71"/>
      <c r="G6" s="13"/>
      <c r="H6" s="38"/>
      <c r="I6" s="51"/>
      <c r="J6" s="51"/>
      <c r="K6" s="68"/>
    </row>
    <row r="7" spans="1:11" ht="24.95" customHeight="1">
      <c r="A7" s="17" t="s">
        <v>6</v>
      </c>
      <c r="B7" s="65">
        <v>180</v>
      </c>
      <c r="C7" s="13"/>
      <c r="D7" s="13"/>
      <c r="E7" s="13"/>
      <c r="F7" s="71"/>
      <c r="G7" s="13"/>
      <c r="H7" s="38"/>
      <c r="I7" s="51"/>
      <c r="J7" s="51"/>
      <c r="K7" s="68"/>
    </row>
    <row r="8" spans="1:11" ht="24.95" customHeight="1">
      <c r="A8" s="17" t="s">
        <v>7</v>
      </c>
      <c r="B8" s="65">
        <v>170</v>
      </c>
      <c r="C8" s="13"/>
      <c r="D8" s="13"/>
      <c r="E8" s="13"/>
      <c r="F8" s="71"/>
      <c r="G8" s="13"/>
      <c r="H8" s="38"/>
      <c r="I8" s="51"/>
      <c r="J8" s="51"/>
      <c r="K8" s="68"/>
    </row>
    <row r="9" spans="1:11" ht="24.95" customHeight="1">
      <c r="A9" s="17" t="s">
        <v>8</v>
      </c>
      <c r="B9" s="65">
        <v>230</v>
      </c>
      <c r="C9" s="13"/>
      <c r="D9" s="13"/>
      <c r="E9" s="13"/>
      <c r="F9" s="71"/>
      <c r="G9" s="13"/>
      <c r="H9" s="38"/>
      <c r="I9" s="51"/>
      <c r="J9" s="51"/>
      <c r="K9" s="68"/>
    </row>
    <row r="10" spans="1:11" ht="24.95" customHeight="1">
      <c r="A10" s="17" t="s">
        <v>9</v>
      </c>
      <c r="B10" s="65">
        <v>120</v>
      </c>
      <c r="C10" s="13"/>
      <c r="D10" s="13"/>
      <c r="E10" s="13"/>
      <c r="F10" s="71"/>
      <c r="G10" s="13"/>
      <c r="H10" s="38"/>
      <c r="I10" s="51"/>
      <c r="J10" s="51"/>
      <c r="K10" s="68"/>
    </row>
    <row r="11" spans="1:11" ht="24.95" customHeight="1">
      <c r="A11" s="17" t="s">
        <v>10</v>
      </c>
      <c r="B11" s="65">
        <v>55</v>
      </c>
      <c r="C11" s="13"/>
      <c r="D11" s="13"/>
      <c r="E11" s="13"/>
      <c r="F11" s="71"/>
      <c r="G11" s="13"/>
      <c r="H11" s="38"/>
      <c r="I11" s="51"/>
      <c r="J11" s="51"/>
      <c r="K11" s="68"/>
    </row>
    <row r="12" spans="1:11" ht="24.95" customHeight="1">
      <c r="A12" s="63" t="s">
        <v>69</v>
      </c>
      <c r="B12" s="63" t="s">
        <v>67</v>
      </c>
      <c r="C12" s="63"/>
      <c r="D12" s="40"/>
      <c r="E12" s="63"/>
      <c r="F12" s="70"/>
      <c r="G12" s="40"/>
      <c r="H12" s="40"/>
      <c r="I12" s="40"/>
      <c r="J12" s="40"/>
      <c r="K12" s="69"/>
    </row>
    <row r="13" spans="1:11" ht="24.95" customHeight="1">
      <c r="C13" s="15"/>
      <c r="G13" s="62"/>
      <c r="H13" s="62"/>
      <c r="I13" s="78"/>
      <c r="J13" s="62"/>
    </row>
    <row r="14" spans="1:11" ht="24.95" customHeight="1">
      <c r="C14" s="15"/>
      <c r="G14" s="62"/>
      <c r="H14" s="62"/>
      <c r="I14" s="78"/>
      <c r="J14" s="62"/>
    </row>
    <row r="15" spans="1:11" s="112" customFormat="1" ht="48.75" customHeight="1">
      <c r="A15" s="112" t="s">
        <v>59</v>
      </c>
    </row>
  </sheetData>
  <mergeCells count="3">
    <mergeCell ref="A1:A2"/>
    <mergeCell ref="A15:XFD15"/>
    <mergeCell ref="B1:K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G17" sqref="G17"/>
    </sheetView>
  </sheetViews>
  <sheetFormatPr defaultColWidth="9" defaultRowHeight="24.95" customHeight="1"/>
  <cols>
    <col min="1" max="1" width="14.875" style="10" customWidth="1"/>
    <col min="2" max="3" width="12.25" style="10" customWidth="1"/>
    <col min="4" max="4" width="12.5" style="10" customWidth="1"/>
    <col min="5" max="5" width="9" style="10"/>
    <col min="6" max="6" width="10.5" style="10" customWidth="1"/>
    <col min="7" max="7" width="9" style="10"/>
    <col min="8" max="8" width="15.75" style="10" customWidth="1"/>
    <col min="9" max="9" width="11.75" style="39" customWidth="1"/>
    <col min="10" max="10" width="16.375" style="10" customWidth="1"/>
    <col min="11" max="11" width="9" style="50"/>
    <col min="12" max="16384" width="9" style="10"/>
  </cols>
  <sheetData>
    <row r="1" spans="1:10" ht="44.25" customHeight="1">
      <c r="A1" s="107" t="s">
        <v>18</v>
      </c>
      <c r="B1" s="115" t="s">
        <v>68</v>
      </c>
      <c r="C1" s="116"/>
      <c r="D1" s="116"/>
      <c r="E1" s="116"/>
      <c r="F1" s="116"/>
      <c r="G1" s="116"/>
      <c r="H1" s="116"/>
      <c r="I1" s="116"/>
      <c r="J1" s="117"/>
    </row>
    <row r="2" spans="1:10" ht="24.95" customHeight="1">
      <c r="A2" s="108"/>
      <c r="B2" s="11" t="s">
        <v>16</v>
      </c>
      <c r="C2" s="17" t="s">
        <v>49</v>
      </c>
      <c r="D2" s="17" t="s">
        <v>50</v>
      </c>
      <c r="E2" s="17" t="s">
        <v>51</v>
      </c>
      <c r="F2" s="17" t="s">
        <v>52</v>
      </c>
      <c r="G2" s="17" t="s">
        <v>53</v>
      </c>
      <c r="H2" s="17" t="s">
        <v>54</v>
      </c>
      <c r="I2" s="17" t="s">
        <v>55</v>
      </c>
      <c r="J2" s="22" t="s">
        <v>114</v>
      </c>
    </row>
    <row r="3" spans="1:10" ht="24.95" customHeight="1">
      <c r="A3" s="9" t="s">
        <v>2</v>
      </c>
      <c r="B3" s="65">
        <v>235</v>
      </c>
      <c r="C3" s="13"/>
      <c r="D3" s="13"/>
      <c r="E3" s="13"/>
      <c r="F3" s="13"/>
      <c r="G3" s="13"/>
      <c r="H3" s="64"/>
      <c r="I3" s="38"/>
      <c r="J3" s="68"/>
    </row>
    <row r="4" spans="1:10" ht="24.95" customHeight="1">
      <c r="A4" s="9" t="s">
        <v>3</v>
      </c>
      <c r="B4" s="65">
        <v>320</v>
      </c>
      <c r="C4" s="13"/>
      <c r="D4" s="13"/>
      <c r="E4" s="13"/>
      <c r="F4" s="13"/>
      <c r="G4" s="13"/>
      <c r="H4" s="64"/>
      <c r="I4" s="38"/>
      <c r="J4" s="68"/>
    </row>
    <row r="5" spans="1:10" ht="24.95" customHeight="1">
      <c r="A5" s="9" t="s">
        <v>4</v>
      </c>
      <c r="B5" s="65">
        <v>130</v>
      </c>
      <c r="C5" s="13"/>
      <c r="D5" s="13"/>
      <c r="E5" s="13"/>
      <c r="F5" s="13"/>
      <c r="G5" s="13"/>
      <c r="H5" s="64"/>
      <c r="I5" s="38"/>
      <c r="J5" s="68"/>
    </row>
    <row r="6" spans="1:10" ht="24.95" customHeight="1">
      <c r="A6" s="9" t="s">
        <v>5</v>
      </c>
      <c r="B6" s="65">
        <v>260</v>
      </c>
      <c r="C6" s="13"/>
      <c r="D6" s="13"/>
      <c r="E6" s="13"/>
      <c r="F6" s="13"/>
      <c r="G6" s="13"/>
      <c r="H6" s="64"/>
      <c r="I6" s="38"/>
      <c r="J6" s="68"/>
    </row>
    <row r="7" spans="1:10" ht="24.95" customHeight="1">
      <c r="A7" s="9" t="s">
        <v>6</v>
      </c>
      <c r="B7" s="65">
        <v>180</v>
      </c>
      <c r="C7" s="13"/>
      <c r="D7" s="13"/>
      <c r="E7" s="13"/>
      <c r="F7" s="13"/>
      <c r="G7" s="13"/>
      <c r="H7" s="64"/>
      <c r="I7" s="38"/>
      <c r="J7" s="68"/>
    </row>
    <row r="8" spans="1:10" ht="24.95" customHeight="1">
      <c r="A8" s="9" t="s">
        <v>7</v>
      </c>
      <c r="B8" s="65">
        <v>170</v>
      </c>
      <c r="C8" s="13"/>
      <c r="D8" s="13"/>
      <c r="E8" s="13"/>
      <c r="F8" s="13"/>
      <c r="G8" s="13"/>
      <c r="H8" s="64"/>
      <c r="I8" s="38"/>
      <c r="J8" s="68"/>
    </row>
    <row r="9" spans="1:10" ht="24.95" customHeight="1">
      <c r="A9" s="9" t="s">
        <v>8</v>
      </c>
      <c r="B9" s="65">
        <v>230</v>
      </c>
      <c r="C9" s="13"/>
      <c r="D9" s="13"/>
      <c r="E9" s="13"/>
      <c r="F9" s="13"/>
      <c r="G9" s="13"/>
      <c r="H9" s="64"/>
      <c r="I9" s="38"/>
      <c r="J9" s="68"/>
    </row>
    <row r="10" spans="1:10" ht="24.95" customHeight="1">
      <c r="A10" s="9" t="s">
        <v>9</v>
      </c>
      <c r="B10" s="65">
        <v>120</v>
      </c>
      <c r="C10" s="13"/>
      <c r="D10" s="13"/>
      <c r="E10" s="13"/>
      <c r="F10" s="13"/>
      <c r="G10" s="13"/>
      <c r="H10" s="64"/>
      <c r="I10" s="38"/>
      <c r="J10" s="68"/>
    </row>
    <row r="11" spans="1:10" ht="24.95" customHeight="1">
      <c r="A11" s="9" t="s">
        <v>10</v>
      </c>
      <c r="B11" s="65">
        <v>55</v>
      </c>
      <c r="C11" s="13"/>
      <c r="D11" s="13"/>
      <c r="E11" s="13"/>
      <c r="F11" s="13"/>
      <c r="G11" s="13"/>
      <c r="H11" s="64"/>
      <c r="I11" s="38"/>
      <c r="J11" s="68"/>
    </row>
    <row r="12" spans="1:10" ht="24.95" customHeight="1">
      <c r="A12" s="43" t="s">
        <v>65</v>
      </c>
      <c r="B12" s="43" t="s">
        <v>67</v>
      </c>
      <c r="C12" s="44"/>
      <c r="D12" s="44"/>
      <c r="E12" s="44"/>
      <c r="F12" s="44"/>
      <c r="G12" s="44"/>
      <c r="H12" s="45"/>
      <c r="I12" s="44"/>
      <c r="J12" s="43"/>
    </row>
    <row r="13" spans="1:10" ht="24.95" customHeight="1">
      <c r="C13" s="15"/>
      <c r="I13" s="62"/>
      <c r="J13" s="79"/>
    </row>
    <row r="14" spans="1:10" ht="24.95" customHeight="1">
      <c r="C14" s="15"/>
      <c r="I14" s="62"/>
      <c r="J14" s="79"/>
    </row>
    <row r="15" spans="1:10" s="112" customFormat="1" ht="48.75" customHeight="1">
      <c r="A15" s="112" t="s">
        <v>59</v>
      </c>
    </row>
  </sheetData>
  <mergeCells count="3">
    <mergeCell ref="A1:A2"/>
    <mergeCell ref="A15:XFD15"/>
    <mergeCell ref="B1:J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总览</vt:lpstr>
      <vt:lpstr>指标1国家级项目</vt:lpstr>
      <vt:lpstr>指标2论文</vt:lpstr>
      <vt:lpstr>指标3专利</vt:lpstr>
      <vt:lpstr>指标4到款</vt:lpstr>
      <vt:lpstr>指标5省部级项目</vt:lpstr>
      <vt:lpstr>其他奖励业绩点</vt:lpstr>
      <vt:lpstr>实际完成业绩点</vt:lpstr>
      <vt:lpstr>总业绩点&amp;完成率</vt:lpstr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王灵恒</dc:creator>
  <cp:lastModifiedBy>王灵恒</cp:lastModifiedBy>
  <cp:lastPrinted>2018-12-25T00:54:57Z</cp:lastPrinted>
  <dcterms:created xsi:type="dcterms:W3CDTF">2016-09-22T01:41:24Z</dcterms:created>
  <dcterms:modified xsi:type="dcterms:W3CDTF">2018-12-27T02:03:47Z</dcterms:modified>
</cp:coreProperties>
</file>